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248" yWindow="96" windowWidth="23256" windowHeight="9060"/>
  </bookViews>
  <sheets>
    <sheet name="7 девочки" sheetId="14" r:id="rId1"/>
    <sheet name="8 девочки " sheetId="16" r:id="rId2"/>
    <sheet name="9 девочки " sheetId="17" r:id="rId3"/>
    <sheet name="10 девочки " sheetId="18" r:id="rId4"/>
    <sheet name="11 девочки " sheetId="21" r:id="rId5"/>
  </sheets>
  <externalReferences>
    <externalReference r:id="rId6"/>
  </externalReferences>
  <definedNames>
    <definedName name="_xlnm._FilterDatabase" localSheetId="3" hidden="1">'10 девочки '!$A$6:$Q$7</definedName>
    <definedName name="_xlnm._FilterDatabase" localSheetId="4" hidden="1">'11 девочки '!$A$6:$Q$7</definedName>
    <definedName name="_xlnm._FilterDatabase" localSheetId="0" hidden="1">'7 девочки'!$A$6:$Q$7</definedName>
    <definedName name="_xlnm._FilterDatabase" localSheetId="1" hidden="1">'8 девочки '!$A$6:$Q$7</definedName>
    <definedName name="_xlnm._FilterDatabase" localSheetId="2" hidden="1">'9 девочки '!$A$6:$Q$7</definedName>
    <definedName name="_xlnm.Print_Area" localSheetId="3">'10 девочки '!$A$1:$Q$34</definedName>
    <definedName name="_xlnm.Print_Area" localSheetId="4">'11 девочки '!$A$1:$Q$36</definedName>
    <definedName name="_xlnm.Print_Area" localSheetId="0">'7 девочки'!$A$1:$Q$36</definedName>
    <definedName name="_xlnm.Print_Area" localSheetId="1">'8 девочки '!$A$1:$Q$45</definedName>
    <definedName name="_xlnm.Print_Area" localSheetId="2">'9 девочки '!$A$1:$Q$51</definedName>
  </definedNames>
  <calcPr calcId="145621"/>
</workbook>
</file>

<file path=xl/calcChain.xml><?xml version="1.0" encoding="utf-8"?>
<calcChain xmlns="http://schemas.openxmlformats.org/spreadsheetml/2006/main">
  <c r="Y8" i="14" l="1"/>
  <c r="Y8" i="21"/>
  <c r="Y8" i="18"/>
  <c r="Y8" i="17" l="1"/>
  <c r="Y8" i="16"/>
  <c r="N18" i="14" l="1"/>
  <c r="N11" i="14"/>
  <c r="N19" i="21"/>
  <c r="L11" i="21"/>
  <c r="J11" i="21"/>
  <c r="L19" i="21"/>
  <c r="J19" i="21"/>
  <c r="L16" i="21"/>
  <c r="J16" i="21"/>
  <c r="L20" i="21"/>
  <c r="J20" i="21"/>
  <c r="L8" i="21"/>
  <c r="J8" i="21"/>
  <c r="L13" i="21"/>
  <c r="J13" i="21"/>
  <c r="L9" i="21"/>
  <c r="J9" i="21"/>
  <c r="L18" i="21"/>
  <c r="J18" i="21"/>
  <c r="L21" i="21"/>
  <c r="J21" i="21"/>
  <c r="L10" i="21"/>
  <c r="J10" i="21"/>
  <c r="L12" i="21"/>
  <c r="J12" i="21"/>
  <c r="L17" i="21"/>
  <c r="J17" i="21"/>
  <c r="L22" i="21"/>
  <c r="J22" i="21"/>
  <c r="L23" i="21"/>
  <c r="J23" i="21"/>
  <c r="L15" i="21"/>
  <c r="J15" i="21"/>
  <c r="L14" i="21"/>
  <c r="J14" i="21"/>
  <c r="O19" i="21" l="1"/>
  <c r="P19" i="21" s="1"/>
  <c r="N15" i="21"/>
  <c r="O15" i="21" s="1"/>
  <c r="P15" i="21" s="1"/>
  <c r="N9" i="21"/>
  <c r="O9" i="21" s="1"/>
  <c r="P9" i="21" s="1"/>
  <c r="N11" i="21"/>
  <c r="O11" i="21" s="1"/>
  <c r="P11" i="21" s="1"/>
  <c r="N20" i="21"/>
  <c r="O20" i="21" s="1"/>
  <c r="P20" i="21" s="1"/>
  <c r="N23" i="21"/>
  <c r="O23" i="21" s="1"/>
  <c r="P23" i="21" s="1"/>
  <c r="N13" i="21"/>
  <c r="O13" i="21" s="1"/>
  <c r="P13" i="21" s="1"/>
  <c r="N12" i="21"/>
  <c r="O12" i="21" s="1"/>
  <c r="P12" i="21" s="1"/>
  <c r="N16" i="21"/>
  <c r="O16" i="21" s="1"/>
  <c r="P16" i="21" s="1"/>
  <c r="N17" i="21"/>
  <c r="O17" i="21" s="1"/>
  <c r="P17" i="21" s="1"/>
  <c r="N21" i="21"/>
  <c r="O21" i="21" s="1"/>
  <c r="P21" i="21" s="1"/>
  <c r="N14" i="21"/>
  <c r="O14" i="21" s="1"/>
  <c r="P14" i="21" s="1"/>
  <c r="N22" i="21"/>
  <c r="O22" i="21" s="1"/>
  <c r="P22" i="21" s="1"/>
  <c r="N8" i="21"/>
  <c r="O8" i="21" s="1"/>
  <c r="P8" i="21" s="1"/>
  <c r="N18" i="21"/>
  <c r="O18" i="21" s="1"/>
  <c r="P18" i="21" s="1"/>
  <c r="N10" i="21"/>
  <c r="O10" i="21" s="1"/>
  <c r="P10" i="21" s="1"/>
  <c r="L33" i="16" l="1"/>
  <c r="L16" i="14"/>
  <c r="L15" i="14"/>
  <c r="L19" i="14"/>
  <c r="L18" i="14"/>
  <c r="L9" i="14"/>
  <c r="L25" i="14"/>
  <c r="J16" i="14"/>
  <c r="J15" i="14"/>
  <c r="J19" i="14"/>
  <c r="J18" i="14"/>
  <c r="O18" i="14" s="1"/>
  <c r="P18" i="14" s="1"/>
  <c r="J9" i="14"/>
  <c r="J25" i="14"/>
  <c r="G27" i="16"/>
  <c r="G26" i="16"/>
  <c r="G15" i="16"/>
  <c r="L31" i="16"/>
  <c r="L23" i="16"/>
  <c r="L28" i="16"/>
  <c r="L26" i="16"/>
  <c r="L27" i="16"/>
  <c r="J33" i="16"/>
  <c r="J31" i="16"/>
  <c r="J23" i="16"/>
  <c r="J28" i="16"/>
  <c r="J26" i="16"/>
  <c r="J27" i="16"/>
  <c r="L39" i="17"/>
  <c r="L38" i="17"/>
  <c r="L31" i="17"/>
  <c r="L22" i="17"/>
  <c r="L9" i="17"/>
  <c r="L8" i="17"/>
  <c r="L14" i="17"/>
  <c r="J39" i="17"/>
  <c r="J38" i="17"/>
  <c r="J31" i="17"/>
  <c r="J22" i="17"/>
  <c r="J9" i="17"/>
  <c r="J8" i="17"/>
  <c r="J14" i="17"/>
  <c r="J29" i="16" l="1"/>
  <c r="J11" i="16"/>
  <c r="J24" i="16"/>
  <c r="J17" i="18" l="1"/>
  <c r="J17" i="17"/>
  <c r="J21" i="17"/>
  <c r="J26" i="17"/>
  <c r="J10" i="17"/>
  <c r="J23" i="17"/>
  <c r="J28" i="17"/>
  <c r="J15" i="17"/>
  <c r="J12" i="17"/>
  <c r="J29" i="17"/>
  <c r="J35" i="17"/>
  <c r="J18" i="17"/>
  <c r="J36" i="17"/>
  <c r="J34" i="17"/>
  <c r="J37" i="17"/>
  <c r="J32" i="17"/>
  <c r="J30" i="17"/>
  <c r="J33" i="17"/>
  <c r="J19" i="17"/>
  <c r="J25" i="17"/>
  <c r="J24" i="17"/>
  <c r="J16" i="17"/>
  <c r="J27" i="17"/>
  <c r="J13" i="17"/>
  <c r="J11" i="17"/>
  <c r="J20" i="17"/>
  <c r="L21" i="17"/>
  <c r="J32" i="16"/>
  <c r="L29" i="16"/>
  <c r="N10" i="16"/>
  <c r="J24" i="14"/>
  <c r="J20" i="14"/>
  <c r="N29" i="16" l="1"/>
  <c r="N26" i="16"/>
  <c r="O26" i="16" s="1"/>
  <c r="P26" i="16" s="1"/>
  <c r="N28" i="16"/>
  <c r="O28" i="16" s="1"/>
  <c r="P28" i="16" s="1"/>
  <c r="N23" i="16"/>
  <c r="O23" i="16" s="1"/>
  <c r="P23" i="16" s="1"/>
  <c r="N31" i="16"/>
  <c r="O31" i="16" s="1"/>
  <c r="P31" i="16" s="1"/>
  <c r="N27" i="16"/>
  <c r="O27" i="16" s="1"/>
  <c r="P27" i="16" s="1"/>
  <c r="O33" i="16"/>
  <c r="P33" i="16" s="1"/>
  <c r="N26" i="17"/>
  <c r="N23" i="17"/>
  <c r="N21" i="17"/>
  <c r="N22" i="17"/>
  <c r="O22" i="17" s="1"/>
  <c r="P22" i="17" s="1"/>
  <c r="N31" i="17"/>
  <c r="O31" i="17" s="1"/>
  <c r="P31" i="17" s="1"/>
  <c r="N14" i="17"/>
  <c r="O14" i="17" s="1"/>
  <c r="P14" i="17" s="1"/>
  <c r="N38" i="17"/>
  <c r="O38" i="17" s="1"/>
  <c r="P38" i="17" s="1"/>
  <c r="N8" i="17"/>
  <c r="O8" i="17" s="1"/>
  <c r="P8" i="17" s="1"/>
  <c r="N39" i="17"/>
  <c r="O39" i="17" s="1"/>
  <c r="P39" i="17" s="1"/>
  <c r="N9" i="17"/>
  <c r="O9" i="17" s="1"/>
  <c r="P9" i="17" s="1"/>
  <c r="N12" i="14"/>
  <c r="N19" i="14"/>
  <c r="O19" i="14" s="1"/>
  <c r="P19" i="14" s="1"/>
  <c r="P25" i="14"/>
  <c r="N15" i="14"/>
  <c r="O15" i="14" s="1"/>
  <c r="P15" i="14" s="1"/>
  <c r="N16" i="14"/>
  <c r="O16" i="14" s="1"/>
  <c r="P16" i="14" s="1"/>
  <c r="N9" i="14"/>
  <c r="O9" i="14" s="1"/>
  <c r="P9" i="14" s="1"/>
  <c r="O29" i="16"/>
  <c r="P29" i="16" s="1"/>
  <c r="N11" i="16"/>
  <c r="L11" i="16"/>
  <c r="L15" i="16"/>
  <c r="L24" i="16"/>
  <c r="N24" i="16"/>
  <c r="N11" i="17"/>
  <c r="L12" i="17"/>
  <c r="N18" i="17"/>
  <c r="L25" i="17"/>
  <c r="L18" i="17"/>
  <c r="N20" i="17"/>
  <c r="N33" i="17"/>
  <c r="N29" i="17"/>
  <c r="L20" i="17"/>
  <c r="L33" i="17"/>
  <c r="L29" i="17"/>
  <c r="N27" i="17"/>
  <c r="N37" i="17"/>
  <c r="N28" i="17"/>
  <c r="L27" i="17"/>
  <c r="L37" i="17"/>
  <c r="L28" i="17"/>
  <c r="N13" i="17"/>
  <c r="N15" i="17"/>
  <c r="L15" i="17"/>
  <c r="N16" i="17"/>
  <c r="N34" i="17"/>
  <c r="L16" i="17"/>
  <c r="L34" i="17"/>
  <c r="L23" i="17"/>
  <c r="N12" i="17"/>
  <c r="L30" i="17"/>
  <c r="N32" i="17"/>
  <c r="L13" i="17"/>
  <c r="L32" i="17"/>
  <c r="N24" i="17"/>
  <c r="N36" i="17"/>
  <c r="N10" i="17"/>
  <c r="L24" i="17"/>
  <c r="L36" i="17"/>
  <c r="L10" i="17"/>
  <c r="N30" i="17"/>
  <c r="L11" i="17"/>
  <c r="N25" i="17"/>
  <c r="L26" i="17"/>
  <c r="N19" i="17"/>
  <c r="N35" i="17"/>
  <c r="L19" i="17"/>
  <c r="L35" i="17"/>
  <c r="N12" i="18"/>
  <c r="L11" i="18"/>
  <c r="N17" i="18"/>
  <c r="J19" i="18"/>
  <c r="L17" i="18"/>
  <c r="J11" i="18"/>
  <c r="L20" i="18"/>
  <c r="N16" i="18"/>
  <c r="L10" i="18"/>
  <c r="N19" i="18"/>
  <c r="J13" i="18"/>
  <c r="L8" i="18"/>
  <c r="J15" i="18"/>
  <c r="N11" i="18"/>
  <c r="J8" i="18"/>
  <c r="J9" i="18"/>
  <c r="J18" i="18"/>
  <c r="L13" i="18"/>
  <c r="N8" i="18"/>
  <c r="L15" i="18"/>
  <c r="N20" i="18"/>
  <c r="L19" i="18"/>
  <c r="L9" i="18"/>
  <c r="J14" i="18"/>
  <c r="L18" i="18"/>
  <c r="N13" i="18"/>
  <c r="N15" i="18"/>
  <c r="J12" i="18"/>
  <c r="N10" i="18"/>
  <c r="N9" i="18"/>
  <c r="L14" i="18"/>
  <c r="N18" i="18"/>
  <c r="J16" i="18"/>
  <c r="L12" i="18"/>
  <c r="N14" i="18"/>
  <c r="J20" i="18"/>
  <c r="L16" i="18"/>
  <c r="J10" i="18"/>
  <c r="N13" i="14"/>
  <c r="N22" i="14"/>
  <c r="N21" i="14"/>
  <c r="J13" i="14"/>
  <c r="N10" i="14"/>
  <c r="J14" i="14"/>
  <c r="J12" i="14"/>
  <c r="N20" i="14"/>
  <c r="N24" i="14"/>
  <c r="J23" i="14"/>
  <c r="N23" i="14"/>
  <c r="J11" i="14"/>
  <c r="J22" i="14"/>
  <c r="N17" i="14"/>
  <c r="J10" i="14"/>
  <c r="N14" i="14"/>
  <c r="J21" i="14"/>
  <c r="J17" i="14"/>
  <c r="N17" i="17"/>
  <c r="L17" i="17"/>
  <c r="J19" i="16"/>
  <c r="J10" i="16"/>
  <c r="J14" i="16"/>
  <c r="J25" i="16"/>
  <c r="J21" i="16"/>
  <c r="J16" i="16"/>
  <c r="J17" i="16"/>
  <c r="J8" i="16"/>
  <c r="J9" i="16"/>
  <c r="J20" i="16"/>
  <c r="J22" i="16"/>
  <c r="J12" i="16"/>
  <c r="J13" i="16"/>
  <c r="J15" i="16"/>
  <c r="J18" i="16"/>
  <c r="L32" i="16"/>
  <c r="L17" i="16"/>
  <c r="L12" i="16"/>
  <c r="L10" i="16"/>
  <c r="L14" i="16"/>
  <c r="L8" i="16"/>
  <c r="L19" i="16"/>
  <c r="L9" i="16"/>
  <c r="L20" i="16"/>
  <c r="L18" i="16"/>
  <c r="L25" i="16"/>
  <c r="L21" i="16"/>
  <c r="L16" i="16"/>
  <c r="L22" i="16"/>
  <c r="L13" i="16"/>
  <c r="N13" i="16"/>
  <c r="N15" i="16"/>
  <c r="N22" i="16"/>
  <c r="N32" i="16"/>
  <c r="N12" i="16"/>
  <c r="N19" i="16"/>
  <c r="N8" i="16"/>
  <c r="N18" i="16"/>
  <c r="N17" i="16"/>
  <c r="N14" i="16"/>
  <c r="N9" i="16"/>
  <c r="N20" i="16"/>
  <c r="N16" i="16"/>
  <c r="N25" i="16"/>
  <c r="N21" i="16"/>
  <c r="N30" i="16"/>
  <c r="J30" i="16"/>
  <c r="L30" i="16"/>
  <c r="O15" i="16" l="1"/>
  <c r="P15" i="16" s="1"/>
  <c r="O11" i="16"/>
  <c r="P11" i="16" s="1"/>
  <c r="O24" i="16"/>
  <c r="P24" i="16" s="1"/>
  <c r="O12" i="17"/>
  <c r="P12" i="17" s="1"/>
  <c r="O10" i="17"/>
  <c r="P10" i="17" s="1"/>
  <c r="O35" i="17"/>
  <c r="P35" i="17" s="1"/>
  <c r="O32" i="17"/>
  <c r="P32" i="17" s="1"/>
  <c r="O24" i="17"/>
  <c r="P24" i="17" s="1"/>
  <c r="O17" i="17"/>
  <c r="P17" i="17" s="1"/>
  <c r="O15" i="17"/>
  <c r="P15" i="17" s="1"/>
  <c r="O36" i="17"/>
  <c r="P36" i="17" s="1"/>
  <c r="O19" i="17"/>
  <c r="P19" i="17" s="1"/>
  <c r="O29" i="17"/>
  <c r="P29" i="17" s="1"/>
  <c r="O37" i="17"/>
  <c r="P37" i="17" s="1"/>
  <c r="O30" i="17"/>
  <c r="P30" i="17" s="1"/>
  <c r="O20" i="17"/>
  <c r="P20" i="17" s="1"/>
  <c r="O21" i="17"/>
  <c r="P21" i="17" s="1"/>
  <c r="O11" i="17"/>
  <c r="P11" i="17" s="1"/>
  <c r="O23" i="17"/>
  <c r="P23" i="17" s="1"/>
  <c r="O28" i="17"/>
  <c r="P28" i="17" s="1"/>
  <c r="O16" i="17"/>
  <c r="P16" i="17" s="1"/>
  <c r="O34" i="17"/>
  <c r="P34" i="17" s="1"/>
  <c r="O33" i="17"/>
  <c r="P33" i="17" s="1"/>
  <c r="O27" i="17"/>
  <c r="P27" i="17" s="1"/>
  <c r="O13" i="17"/>
  <c r="P13" i="17" s="1"/>
  <c r="O19" i="18"/>
  <c r="P19" i="18" s="1"/>
  <c r="O17" i="18"/>
  <c r="P17" i="18" s="1"/>
  <c r="O8" i="18"/>
  <c r="P8" i="18" s="1"/>
  <c r="O20" i="18"/>
  <c r="P20" i="18" s="1"/>
  <c r="O10" i="18"/>
  <c r="P10" i="18" s="1"/>
  <c r="O12" i="18"/>
  <c r="P12" i="18" s="1"/>
  <c r="O18" i="18"/>
  <c r="P18" i="18" s="1"/>
  <c r="O14" i="18"/>
  <c r="P14" i="18" s="1"/>
  <c r="O16" i="18"/>
  <c r="P16" i="18" s="1"/>
  <c r="O9" i="18"/>
  <c r="P9" i="18" s="1"/>
  <c r="O13" i="18"/>
  <c r="P13" i="18" s="1"/>
  <c r="O11" i="18"/>
  <c r="P11" i="18" s="1"/>
  <c r="O15" i="18"/>
  <c r="P15" i="18" s="1"/>
  <c r="O25" i="17"/>
  <c r="P25" i="17" s="1"/>
  <c r="O26" i="17"/>
  <c r="P26" i="17" s="1"/>
  <c r="O18" i="17"/>
  <c r="P18" i="17" s="1"/>
  <c r="O32" i="16"/>
  <c r="P32" i="16" s="1"/>
  <c r="O20" i="16"/>
  <c r="P20" i="16" s="1"/>
  <c r="O13" i="16"/>
  <c r="P13" i="16" s="1"/>
  <c r="O9" i="16"/>
  <c r="P9" i="16" s="1"/>
  <c r="O16" i="16"/>
  <c r="P16" i="16" s="1"/>
  <c r="O12" i="16"/>
  <c r="P12" i="16" s="1"/>
  <c r="O30" i="16"/>
  <c r="P30" i="16" s="1"/>
  <c r="O10" i="16"/>
  <c r="P10" i="16" s="1"/>
  <c r="O25" i="16"/>
  <c r="P25" i="16" s="1"/>
  <c r="O17" i="16"/>
  <c r="P17" i="16" s="1"/>
  <c r="O18" i="16"/>
  <c r="P18" i="16" s="1"/>
  <c r="O19" i="16"/>
  <c r="P19" i="16" s="1"/>
  <c r="O8" i="16"/>
  <c r="P8" i="16" s="1"/>
  <c r="O14" i="16"/>
  <c r="P14" i="16" s="1"/>
  <c r="O22" i="16"/>
  <c r="P22" i="16" s="1"/>
  <c r="O21" i="16"/>
  <c r="P21" i="16" s="1"/>
  <c r="L22" i="14" l="1"/>
  <c r="O22" i="14" s="1"/>
  <c r="L23" i="14"/>
  <c r="O23" i="14" s="1"/>
  <c r="L10" i="14"/>
  <c r="L21" i="14"/>
  <c r="O21" i="14" s="1"/>
  <c r="P21" i="14" s="1"/>
  <c r="L13" i="14"/>
  <c r="L24" i="14"/>
  <c r="O24" i="14" s="1"/>
  <c r="L20" i="14"/>
  <c r="L17" i="14"/>
  <c r="L14" i="14"/>
  <c r="L12" i="14"/>
  <c r="L11" i="14"/>
  <c r="O11" i="14" l="1"/>
  <c r="P11" i="14" s="1"/>
  <c r="P24" i="14"/>
  <c r="O10" i="14"/>
  <c r="P10" i="14" s="1"/>
  <c r="O12" i="14"/>
  <c r="P12" i="14" s="1"/>
  <c r="P23" i="14"/>
  <c r="O14" i="14"/>
  <c r="P14" i="14" s="1"/>
  <c r="O13" i="14"/>
  <c r="P13" i="14" s="1"/>
  <c r="P22" i="14"/>
  <c r="O20" i="14"/>
  <c r="P20" i="14" s="1"/>
  <c r="O17" i="14"/>
  <c r="P17" i="14" s="1"/>
</calcChain>
</file>

<file path=xl/sharedStrings.xml><?xml version="1.0" encoding="utf-8"?>
<sst xmlns="http://schemas.openxmlformats.org/spreadsheetml/2006/main" count="737" uniqueCount="319">
  <si>
    <t>№</t>
  </si>
  <si>
    <t>Дата рождения</t>
  </si>
  <si>
    <t>Образовательное учреждение</t>
  </si>
  <si>
    <t>Фамилия, имя, отчество учителя (полностью)</t>
  </si>
  <si>
    <t xml:space="preserve">ПРОТОКОЛ </t>
  </si>
  <si>
    <t>Всего баллов</t>
  </si>
  <si>
    <t>Процент выполнения</t>
  </si>
  <si>
    <t>Балл</t>
  </si>
  <si>
    <t>Результат</t>
  </si>
  <si>
    <t>Теоретико-методический  тур  (мах 20 б.)</t>
  </si>
  <si>
    <t>БАСКЕТБОЛ</t>
  </si>
  <si>
    <t>ТЕОРИЯ</t>
  </si>
  <si>
    <t>Максим.</t>
  </si>
  <si>
    <t>Практика № 2 (баскетбол)                 (мах 20 б.)</t>
  </si>
  <si>
    <t>Практика № 1 (гимнастика)          (мах 30 б.)</t>
  </si>
  <si>
    <t>фамилия</t>
  </si>
  <si>
    <t>имя</t>
  </si>
  <si>
    <t>отчество</t>
  </si>
  <si>
    <t>Статус участника</t>
  </si>
  <si>
    <t>класс</t>
  </si>
  <si>
    <t>Члены жюри</t>
  </si>
  <si>
    <t>Арманов А.А.</t>
  </si>
  <si>
    <t>Арина</t>
  </si>
  <si>
    <t>ГИМНАСТИКА</t>
  </si>
  <si>
    <t>Теоретико-методический  тур  (мах 60 б.)</t>
  </si>
  <si>
    <t>Председатель</t>
  </si>
  <si>
    <t>муниципального этапа Всероссийской олимпиады школьников 2023-2024 уч. год    Физическая культура 11  класс (девочки)</t>
  </si>
  <si>
    <t>Максимальный балл -100                                                                                             Дата проведения "12" декабря  2023 г.</t>
  </si>
  <si>
    <t>муниципального этапа Всероссийской олимпиады школьников 2023-2024 уч. год    Физическая культура 7  класс (девочки)</t>
  </si>
  <si>
    <t>муниципального этапа Всероссийской олимпиады школьников 2023-2024 уч. год    Физическая культура 8 класс (девочки)</t>
  </si>
  <si>
    <t>муниципального этапа Всероссийской олимпиады школьников 2023-2024 уч. год    Физическая культура 9  класс (девочки)</t>
  </si>
  <si>
    <t>муниципального этапа Всероссийской олимпиады школьников 2023-2024 уч. год    Физическая культура 10  класс (девочки)</t>
  </si>
  <si>
    <t>Шараева</t>
  </si>
  <si>
    <t>Дарья</t>
  </si>
  <si>
    <t>Федоровна</t>
  </si>
  <si>
    <t>МБОУ ЭМГ</t>
  </si>
  <si>
    <t>Горяева</t>
  </si>
  <si>
    <t>Айлана</t>
  </si>
  <si>
    <t>Басанговна</t>
  </si>
  <si>
    <t>Московченко</t>
  </si>
  <si>
    <t>Милана</t>
  </si>
  <si>
    <t>Сергеевна</t>
  </si>
  <si>
    <t>МБОУ «РНГ»</t>
  </si>
  <si>
    <t>Хурчиева</t>
  </si>
  <si>
    <t>Александра</t>
  </si>
  <si>
    <t>Баатровна</t>
  </si>
  <si>
    <t>МБОУ СОШ№3 им Н.Г. Сергиенко</t>
  </si>
  <si>
    <t>Федотова</t>
  </si>
  <si>
    <t>Елена</t>
  </si>
  <si>
    <t>Валентиновна</t>
  </si>
  <si>
    <t>Бембеева</t>
  </si>
  <si>
    <t>Иджилина</t>
  </si>
  <si>
    <t>Цереновна</t>
  </si>
  <si>
    <t>МБОУ "СОШ №8 им. Н.Очирова"</t>
  </si>
  <si>
    <t>Уланова</t>
  </si>
  <si>
    <t>Баина</t>
  </si>
  <si>
    <t>МБОУ "СОШ № 12</t>
  </si>
  <si>
    <t>Шамакова</t>
  </si>
  <si>
    <t>Лаура</t>
  </si>
  <si>
    <t>Владиславовна</t>
  </si>
  <si>
    <t>МБОУ «СОШ №18 им. Б.Б. Городовикова»</t>
  </si>
  <si>
    <t>Гаряджиева</t>
  </si>
  <si>
    <t>Юлия</t>
  </si>
  <si>
    <t>Саналовна</t>
  </si>
  <si>
    <t>МБОУ "ЭКГ"</t>
  </si>
  <si>
    <t>Воробьева</t>
  </si>
  <si>
    <t>София</t>
  </si>
  <si>
    <t>Вячеславовна</t>
  </si>
  <si>
    <t>Москуева</t>
  </si>
  <si>
    <t>Эльзята</t>
  </si>
  <si>
    <t>Арсланговна</t>
  </si>
  <si>
    <t>МБОУ "Элистинский технический лицей"</t>
  </si>
  <si>
    <t>Сиденко</t>
  </si>
  <si>
    <t>Варвара</t>
  </si>
  <si>
    <t>Романовна</t>
  </si>
  <si>
    <t>Баталаева</t>
  </si>
  <si>
    <t>Полина</t>
  </si>
  <si>
    <t>Мингияновна</t>
  </si>
  <si>
    <t>МБОУ "СОШ № 17" им.Кугультинова Д.Н.</t>
  </si>
  <si>
    <t>Лиджиева</t>
  </si>
  <si>
    <t>Бурцева</t>
  </si>
  <si>
    <t>Надежда</t>
  </si>
  <si>
    <t>Николаевна</t>
  </si>
  <si>
    <t>МБОУ "КЭГ им. Зая-Пандиты"</t>
  </si>
  <si>
    <t>Шанаева</t>
  </si>
  <si>
    <t>Иляна</t>
  </si>
  <si>
    <t>Нарановна</t>
  </si>
  <si>
    <t>МБОУ "СОШ №21"</t>
  </si>
  <si>
    <t>Бутаева</t>
  </si>
  <si>
    <t>Нина</t>
  </si>
  <si>
    <t>Мергеновна</t>
  </si>
  <si>
    <t>Когданова</t>
  </si>
  <si>
    <t>Герел</t>
  </si>
  <si>
    <t>Александровна</t>
  </si>
  <si>
    <t>Боваева</t>
  </si>
  <si>
    <t>Диана</t>
  </si>
  <si>
    <t>Алексеевна</t>
  </si>
  <si>
    <t>МБОУ "СОШ № 15"</t>
  </si>
  <si>
    <t>Цавкилова</t>
  </si>
  <si>
    <t>Виктория</t>
  </si>
  <si>
    <t>Ладовна</t>
  </si>
  <si>
    <t>Утаджиева</t>
  </si>
  <si>
    <t>Алина</t>
  </si>
  <si>
    <t>Чингисовна</t>
  </si>
  <si>
    <t>Казанкина</t>
  </si>
  <si>
    <t>Алена</t>
  </si>
  <si>
    <t>Владимировна</t>
  </si>
  <si>
    <t>Эрднеева</t>
  </si>
  <si>
    <t>Джангоровна</t>
  </si>
  <si>
    <t>Мушаева</t>
  </si>
  <si>
    <t>Сосвикова</t>
  </si>
  <si>
    <t>Сагина</t>
  </si>
  <si>
    <t>Мухлаева</t>
  </si>
  <si>
    <t>Эренценовна</t>
  </si>
  <si>
    <t>Фоменко</t>
  </si>
  <si>
    <t>Ксения</t>
  </si>
  <si>
    <t>МБОУ "СОШ №20"</t>
  </si>
  <si>
    <t>Помпаева</t>
  </si>
  <si>
    <t>Амур-Санановна</t>
  </si>
  <si>
    <t>МБОУ СОШ №3 им.Н.Г.Сергиенко</t>
  </si>
  <si>
    <t>Каукенова</t>
  </si>
  <si>
    <t>Ульяна</t>
  </si>
  <si>
    <t>Джангаровна</t>
  </si>
  <si>
    <t>МБОУ "СОШ №  15"</t>
  </si>
  <si>
    <t>Бадма-Гаряева Любовь Алексеевна</t>
  </si>
  <si>
    <t>Очирова Валентина Бадмаевна</t>
  </si>
  <si>
    <t>Сокиркина Любовь Алексеевна</t>
  </si>
  <si>
    <t>Арманов Адьян Артурович</t>
  </si>
  <si>
    <t>Жирнов Павел Александрович</t>
  </si>
  <si>
    <t>Читинова Надежда Владимировна</t>
  </si>
  <si>
    <t>Коростылева Анжелика Георгиевна</t>
  </si>
  <si>
    <t>Бамбаева Людмила Лазаревна</t>
  </si>
  <si>
    <t>Коокуева Людмила Геннадьевна</t>
  </si>
  <si>
    <t>Буваева Саглара Очир-Горяевна</t>
  </si>
  <si>
    <t>Тюрбеева Эльзята Владимировна</t>
  </si>
  <si>
    <t>Лялин Эрдни Николаевич</t>
  </si>
  <si>
    <t>Нимгирова Галина Ивановна</t>
  </si>
  <si>
    <t>Бадняева Диана Геннадьевна</t>
  </si>
  <si>
    <t xml:space="preserve">Коокуева Людмила Геннадьевна </t>
  </si>
  <si>
    <t>Мушаев Максим Владимирович</t>
  </si>
  <si>
    <t>Егоров Олег Викторович</t>
  </si>
  <si>
    <t>Басанова</t>
  </si>
  <si>
    <t>Карина</t>
  </si>
  <si>
    <t>Павловна</t>
  </si>
  <si>
    <t xml:space="preserve">     14.02.2009</t>
  </si>
  <si>
    <t>Шалхакова</t>
  </si>
  <si>
    <t>Наяна</t>
  </si>
  <si>
    <t>Эрдняевна</t>
  </si>
  <si>
    <t>Надбитова</t>
  </si>
  <si>
    <t>Кристина</t>
  </si>
  <si>
    <t>Олеговна</t>
  </si>
  <si>
    <t>Кекеева</t>
  </si>
  <si>
    <t>Геннадьевна</t>
  </si>
  <si>
    <t>Мангутова</t>
  </si>
  <si>
    <t>Наминова</t>
  </si>
  <si>
    <t>Алтана</t>
  </si>
  <si>
    <t>МБОУ "СОШ №4"</t>
  </si>
  <si>
    <t>Манджиева</t>
  </si>
  <si>
    <t>Максимовна</t>
  </si>
  <si>
    <t>Умурзокова</t>
  </si>
  <si>
    <t>Ойбековна</t>
  </si>
  <si>
    <t>Джамбинова</t>
  </si>
  <si>
    <t>Вадимовна</t>
  </si>
  <si>
    <t>Очаева</t>
  </si>
  <si>
    <t>Зодбаева</t>
  </si>
  <si>
    <t>Влада</t>
  </si>
  <si>
    <t>МБОУ "СОШ "№20"</t>
  </si>
  <si>
    <t>Чумудова</t>
  </si>
  <si>
    <t>Очаныкова</t>
  </si>
  <si>
    <t>Эрдемовна</t>
  </si>
  <si>
    <t>МБОУ"СОШ№23"</t>
  </si>
  <si>
    <t>Джамбаева</t>
  </si>
  <si>
    <t>Анжела</t>
  </si>
  <si>
    <t>Мухараева</t>
  </si>
  <si>
    <t>Церенова</t>
  </si>
  <si>
    <t>Дорджиева</t>
  </si>
  <si>
    <t>045.08.2008</t>
  </si>
  <si>
    <t>Годжаева</t>
  </si>
  <si>
    <t>МБОУ "КНГ им.Кичикова А.Ш."</t>
  </si>
  <si>
    <t>Васильева</t>
  </si>
  <si>
    <t>Ангелина</t>
  </si>
  <si>
    <t>Ишеева</t>
  </si>
  <si>
    <t>Надина</t>
  </si>
  <si>
    <t>Надировна</t>
  </si>
  <si>
    <t>МБОУ "СОШ №10" им. Бембетова В.А.</t>
  </si>
  <si>
    <t>Донгруппова</t>
  </si>
  <si>
    <t>Саглара</t>
  </si>
  <si>
    <t>Чимидова</t>
  </si>
  <si>
    <t>Гиляна</t>
  </si>
  <si>
    <t>Сомьяновна</t>
  </si>
  <si>
    <t>Цагана</t>
  </si>
  <si>
    <t>Юрьевна</t>
  </si>
  <si>
    <t>Манунова</t>
  </si>
  <si>
    <t>Эрвена</t>
  </si>
  <si>
    <t>Дольгановна</t>
  </si>
  <si>
    <t>Рсаева</t>
  </si>
  <si>
    <t>Наиля</t>
  </si>
  <si>
    <t>Хадировна</t>
  </si>
  <si>
    <t>Матвенова</t>
  </si>
  <si>
    <t>Анастасия</t>
  </si>
  <si>
    <t>Евгеньевна</t>
  </si>
  <si>
    <t>Дербенёва</t>
  </si>
  <si>
    <t>МБОУ "СОШ № 17"     им. Кугультинова Д.Н.</t>
  </si>
  <si>
    <t>Улюмджиева</t>
  </si>
  <si>
    <t>Айса</t>
  </si>
  <si>
    <t>Бадма-Гаряев Геннадий Иванович</t>
  </si>
  <si>
    <t>Болеева Сувсана Васильевна</t>
  </si>
  <si>
    <t>Ниджляев Александр Николаевич</t>
  </si>
  <si>
    <t>Шогдинов Николай Григорьевич</t>
  </si>
  <si>
    <t>Костиков Очир Алексеевич</t>
  </si>
  <si>
    <t>Цебеков Эльвг Борисович</t>
  </si>
  <si>
    <t>Бамбаев Савр Церенович</t>
  </si>
  <si>
    <t>Манджиев Вячеслав Андреевич</t>
  </si>
  <si>
    <t>Андронов Виктор Владимирович</t>
  </si>
  <si>
    <t>Манджиев Айгур Николаевич</t>
  </si>
  <si>
    <t>Басхамджиев Бембя Русланович</t>
  </si>
  <si>
    <t>Надвидова</t>
  </si>
  <si>
    <t>Амуланга</t>
  </si>
  <si>
    <t>Насановна</t>
  </si>
  <si>
    <t>Арнаева</t>
  </si>
  <si>
    <t>Ангира</t>
  </si>
  <si>
    <t>Хаджиева</t>
  </si>
  <si>
    <t>Инесса</t>
  </si>
  <si>
    <t>Валерьевна</t>
  </si>
  <si>
    <t>Энкира</t>
  </si>
  <si>
    <t>Бадма-Халгаева</t>
  </si>
  <si>
    <t>Вероника</t>
  </si>
  <si>
    <t>Дельдюгинова</t>
  </si>
  <si>
    <t>Баташева</t>
  </si>
  <si>
    <t>Маргарита</t>
  </si>
  <si>
    <t>Эдгаровна</t>
  </si>
  <si>
    <t>Гаврильченко</t>
  </si>
  <si>
    <t>Есения</t>
  </si>
  <si>
    <t>Андреевна</t>
  </si>
  <si>
    <t>Патерекина</t>
  </si>
  <si>
    <t>Ивановна</t>
  </si>
  <si>
    <t>Баттаева</t>
  </si>
  <si>
    <t>Борисовна</t>
  </si>
  <si>
    <t>Эрендженова</t>
  </si>
  <si>
    <t>Хаалг-Савровна</t>
  </si>
  <si>
    <t>Эрднигоряева</t>
  </si>
  <si>
    <t>Артемовна</t>
  </si>
  <si>
    <t>Чензеева</t>
  </si>
  <si>
    <t>Манрана</t>
  </si>
  <si>
    <t>Очирова</t>
  </si>
  <si>
    <t>Ольцонова</t>
  </si>
  <si>
    <t>Валерия</t>
  </si>
  <si>
    <t>Эрдниевна</t>
  </si>
  <si>
    <t>МБОУ СОШ №21</t>
  </si>
  <si>
    <t>Мунова</t>
  </si>
  <si>
    <t>Слободчикова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</si>
  <si>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</si>
  <si>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Рвачева</t>
  </si>
  <si>
    <t>Дмитриевна</t>
  </si>
  <si>
    <t>МБОУ " Элистинский технический лицей"</t>
  </si>
  <si>
    <t>Кекленова</t>
  </si>
  <si>
    <t>Альмина</t>
  </si>
  <si>
    <t>Станиславовна</t>
  </si>
  <si>
    <t>Манжикова</t>
  </si>
  <si>
    <t>Арвгаева</t>
  </si>
  <si>
    <t>Буйнта</t>
  </si>
  <si>
    <t>Яванова</t>
  </si>
  <si>
    <t>Даяна</t>
  </si>
  <si>
    <t>Дорджиевна</t>
  </si>
  <si>
    <t>Максимова</t>
  </si>
  <si>
    <t>Пелагея</t>
  </si>
  <si>
    <t>Абеев Ока Александрович</t>
  </si>
  <si>
    <t>Хулхачиева Оксана Бадмаевна</t>
  </si>
  <si>
    <t>Мушаева Эвелина Эльинична</t>
  </si>
  <si>
    <t>Серкишев Евгений Николаевич</t>
  </si>
  <si>
    <t>Слободчиков Владимир Николаевич</t>
  </si>
  <si>
    <t>Усунцинова Наталья Андреевна</t>
  </si>
  <si>
    <t>Беспалов Михаил Заурьевич</t>
  </si>
  <si>
    <t>Коокуева Людмила  Геннадьевна</t>
  </si>
  <si>
    <t>Чевдюев Владимир Васильевич</t>
  </si>
  <si>
    <t>Дженджиев Вячеслав Анжурович</t>
  </si>
  <si>
    <t>Айтана</t>
  </si>
  <si>
    <t>Дарбакова</t>
  </si>
  <si>
    <t>Самхаева</t>
  </si>
  <si>
    <t>Мучкаева</t>
  </si>
  <si>
    <t>Эдуардовна</t>
  </si>
  <si>
    <t>Картэнова</t>
  </si>
  <si>
    <t>Завалий</t>
  </si>
  <si>
    <t>Прасковья</t>
  </si>
  <si>
    <t>Бавдаева</t>
  </si>
  <si>
    <t>Руслановна</t>
  </si>
  <si>
    <t>Гаваева</t>
  </si>
  <si>
    <t>Заяна</t>
  </si>
  <si>
    <t>Бюрчиева</t>
  </si>
  <si>
    <t>Анатольевна</t>
  </si>
  <si>
    <t>Дарина</t>
  </si>
  <si>
    <t>Арслановна</t>
  </si>
  <si>
    <t>Гаряева</t>
  </si>
  <si>
    <t>Пузикова</t>
  </si>
  <si>
    <t>Васильевна</t>
  </si>
  <si>
    <t>Бамбушева</t>
  </si>
  <si>
    <t>Акаева</t>
  </si>
  <si>
    <t>Ланна</t>
  </si>
  <si>
    <t>Данзановна</t>
  </si>
  <si>
    <t>Карманова</t>
  </si>
  <si>
    <t>Убушеев Арсланг Александрович</t>
  </si>
  <si>
    <t xml:space="preserve">Шургучиева Нина Андреевна </t>
  </si>
  <si>
    <t>Боваев Баатр Убушаевич</t>
  </si>
  <si>
    <t>Читиноваа Надежда Владимировна</t>
  </si>
  <si>
    <t>Шушунов В.С.</t>
  </si>
  <si>
    <t>Церенов Д.П.</t>
  </si>
  <si>
    <t>Габуншин В.В.</t>
  </si>
  <si>
    <t>Беспалов М.З.</t>
  </si>
  <si>
    <t>Тюрбеева Э.В.</t>
  </si>
  <si>
    <t>Серкешев Е.Н.</t>
  </si>
  <si>
    <t>Ефимова Е.В.</t>
  </si>
  <si>
    <t>Иванова И.Н.</t>
  </si>
  <si>
    <t>Эдеева</t>
  </si>
  <si>
    <t>Камилла</t>
  </si>
  <si>
    <t>ЭМГ</t>
  </si>
  <si>
    <t>Победитель</t>
  </si>
  <si>
    <t>Призёр</t>
  </si>
  <si>
    <t>-</t>
  </si>
  <si>
    <t>МБОУ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</si>
</sst>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dd/mm/yy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Arial Cyr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</cellStyleXfs>
  <cellXfs count="203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Font="1"/>
    <xf numFmtId="0" fontId="0" fillId="0" borderId="0" xfId="0" applyBorder="1"/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65" fontId="4" fillId="0" borderId="0" xfId="1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/>
    </xf>
    <xf numFmtId="165" fontId="3" fillId="0" borderId="1" xfId="1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5" fontId="3" fillId="0" borderId="0" xfId="1" applyNumberFormat="1" applyFont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0" fontId="13" fillId="2" borderId="6" xfId="0" applyFont="1" applyFill="1" applyBorder="1" applyAlignment="1">
      <alignment horizontal="left" vertical="top"/>
    </xf>
    <xf numFmtId="0" fontId="16" fillId="0" borderId="6" xfId="0" applyFont="1" applyBorder="1" applyAlignment="1"/>
    <xf numFmtId="14" fontId="7" fillId="2" borderId="6" xfId="2" applyNumberFormat="1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  <xf numFmtId="14" fontId="12" fillId="2" borderId="6" xfId="0" applyNumberFormat="1" applyFont="1" applyFill="1" applyBorder="1" applyAlignment="1">
      <alignment horizontal="left" vertical="top"/>
    </xf>
    <xf numFmtId="0" fontId="7" fillId="2" borderId="6" xfId="2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14" fontId="7" fillId="2" borderId="6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166" fontId="12" fillId="2" borderId="6" xfId="0" applyNumberFormat="1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12" fillId="2" borderId="6" xfId="0" applyFont="1" applyFill="1" applyBorder="1" applyAlignment="1"/>
    <xf numFmtId="0" fontId="12" fillId="2" borderId="6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vertical="top"/>
    </xf>
    <xf numFmtId="14" fontId="12" fillId="2" borderId="6" xfId="0" applyNumberFormat="1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3" fillId="2" borderId="6" xfId="4" applyFont="1" applyFill="1" applyBorder="1" applyAlignment="1">
      <alignment horizontal="left" vertical="top" wrapText="1"/>
    </xf>
    <xf numFmtId="14" fontId="7" fillId="2" borderId="1" xfId="4" applyNumberFormat="1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/>
    </xf>
    <xf numFmtId="0" fontId="12" fillId="2" borderId="1" xfId="2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13" fillId="2" borderId="1" xfId="4" applyFont="1" applyFill="1" applyBorder="1" applyAlignment="1">
      <alignment vertical="top" wrapText="1"/>
    </xf>
    <xf numFmtId="0" fontId="3" fillId="0" borderId="1" xfId="0" applyFont="1" applyBorder="1"/>
    <xf numFmtId="14" fontId="7" fillId="2" borderId="1" xfId="2" applyNumberFormat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14" fontId="7" fillId="5" borderId="1" xfId="0" applyNumberFormat="1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vertical="top" wrapText="1"/>
    </xf>
    <xf numFmtId="14" fontId="7" fillId="2" borderId="1" xfId="0" applyNumberFormat="1" applyFont="1" applyFill="1" applyBorder="1" applyAlignment="1">
      <alignment horizontal="left" vertical="top"/>
    </xf>
    <xf numFmtId="0" fontId="16" fillId="0" borderId="6" xfId="0" applyFont="1" applyBorder="1" applyAlignment="1">
      <alignment wrapText="1"/>
    </xf>
    <xf numFmtId="14" fontId="7" fillId="2" borderId="6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14" fontId="12" fillId="2" borderId="6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66" fontId="12" fillId="2" borderId="6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/>
    </xf>
    <xf numFmtId="0" fontId="0" fillId="2" borderId="0" xfId="0" applyFill="1"/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16" fillId="0" borderId="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65" fontId="3" fillId="0" borderId="1" xfId="1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left" vertical="top" wrapText="1"/>
    </xf>
    <xf numFmtId="0" fontId="19" fillId="0" borderId="6" xfId="0" applyFont="1" applyBorder="1" applyAlignment="1"/>
    <xf numFmtId="0" fontId="14" fillId="2" borderId="6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9" fillId="2" borderId="6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18" fillId="2" borderId="6" xfId="0" applyFont="1" applyFill="1" applyBorder="1" applyAlignment="1">
      <alignment vertical="top" wrapText="1"/>
    </xf>
    <xf numFmtId="0" fontId="17" fillId="2" borderId="6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7" fillId="2" borderId="8" xfId="2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vertical="top" wrapText="1"/>
    </xf>
    <xf numFmtId="0" fontId="21" fillId="0" borderId="6" xfId="0" applyFont="1" applyBorder="1" applyAlignment="1"/>
    <xf numFmtId="14" fontId="22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/>
    </xf>
    <xf numFmtId="164" fontId="20" fillId="4" borderId="1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left" vertical="center" wrapText="1"/>
    </xf>
    <xf numFmtId="164" fontId="20" fillId="3" borderId="1" xfId="0" applyNumberFormat="1" applyFont="1" applyFill="1" applyBorder="1" applyAlignment="1">
      <alignment horizontal="left"/>
    </xf>
    <xf numFmtId="164" fontId="20" fillId="0" borderId="1" xfId="0" applyNumberFormat="1" applyFont="1" applyFill="1" applyBorder="1" applyAlignment="1">
      <alignment horizontal="left"/>
    </xf>
    <xf numFmtId="165" fontId="20" fillId="0" borderId="1" xfId="1" applyNumberFormat="1" applyFont="1" applyFill="1" applyBorder="1" applyAlignment="1">
      <alignment horizontal="left"/>
    </xf>
    <xf numFmtId="165" fontId="23" fillId="0" borderId="0" xfId="1" applyNumberFormat="1" applyFont="1" applyBorder="1" applyAlignment="1">
      <alignment horizontal="right"/>
    </xf>
    <xf numFmtId="0" fontId="24" fillId="0" borderId="0" xfId="0" applyFont="1" applyFill="1" applyBorder="1"/>
    <xf numFmtId="0" fontId="24" fillId="0" borderId="0" xfId="0" applyFont="1"/>
    <xf numFmtId="0" fontId="21" fillId="2" borderId="6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left" vertical="top"/>
    </xf>
    <xf numFmtId="0" fontId="12" fillId="2" borderId="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wrapText="1"/>
    </xf>
    <xf numFmtId="0" fontId="7" fillId="2" borderId="6" xfId="2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17_admin_10/Desktop/&#1084;&#1077;&#1090;&#1086;&#1076;&#1080;&#1089;&#1090;/&#1042;&#1054;&#1064;/&#1087;&#1088;&#1086;&#1090;&#1086;&#1082;&#1086;&#1083;%20&#1092;&#1080;&#1079;-&#1088;&#1072;/&#1042;&#1054;&#1064;-%20&#1060;&#1080;&#1079;&#1082;&#1091;&#1083;&#1100;&#1090;&#1091;&#1088;&#1072;%205-11%20&#1082;&#1083;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 refreshError="1"/>
      <sheetData sheetId="1" refreshError="1"/>
      <sheetData sheetId="2" refreshError="1">
        <row r="10">
          <cell r="G10" t="str">
            <v>МБОУ "СОШ №10" им. Бембетова В.А.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="80" zoomScaleNormal="80" workbookViewId="0">
      <selection activeCell="N30" sqref="M30:N30"/>
    </sheetView>
  </sheetViews>
  <sheetFormatPr defaultRowHeight="13.2" x14ac:dyDescent="0.25"/>
  <cols>
    <col min="1" max="1" width="9.44140625" style="17" bestFit="1" customWidth="1"/>
    <col min="2" max="2" width="10.5546875" style="17" customWidth="1"/>
    <col min="3" max="3" width="14.6640625" style="14" customWidth="1"/>
    <col min="4" max="4" width="15" style="14" customWidth="1"/>
    <col min="5" max="5" width="18.6640625" style="14" customWidth="1"/>
    <col min="6" max="6" width="11.6640625" style="14" customWidth="1"/>
    <col min="7" max="7" width="31.6640625" style="14" customWidth="1"/>
    <col min="8" max="8" width="11.109375" style="14" customWidth="1"/>
    <col min="9" max="9" width="7.6640625" style="31" customWidth="1"/>
    <col min="10" max="10" width="8" style="14" customWidth="1"/>
    <col min="11" max="11" width="6.33203125" style="137" customWidth="1"/>
    <col min="12" max="12" width="6.6640625" style="14" customWidth="1"/>
    <col min="13" max="13" width="7.33203125" style="130" customWidth="1"/>
    <col min="14" max="14" width="8.109375" style="130" customWidth="1"/>
    <col min="15" max="15" width="9.33203125" style="14" customWidth="1"/>
    <col min="16" max="16" width="10.6640625" style="14" customWidth="1"/>
    <col min="17" max="17" width="37.109375" style="14" customWidth="1"/>
    <col min="19" max="19" width="9" customWidth="1"/>
    <col min="20" max="20" width="0" hidden="1" customWidth="1"/>
    <col min="21" max="21" width="16.88671875" customWidth="1"/>
    <col min="22" max="22" width="9.88671875" customWidth="1"/>
    <col min="23" max="23" width="12" customWidth="1"/>
    <col min="24" max="24" width="10" customWidth="1"/>
    <col min="25" max="25" width="9.88671875" customWidth="1"/>
  </cols>
  <sheetData>
    <row r="1" spans="1:25" s="22" customFormat="1" ht="15.6" x14ac:dyDescent="0.3">
      <c r="A1" s="20"/>
      <c r="B1" s="20"/>
      <c r="C1" s="26"/>
      <c r="D1" s="26"/>
      <c r="E1" s="26"/>
      <c r="F1" s="26"/>
      <c r="G1" s="26"/>
      <c r="H1" s="26"/>
      <c r="I1" s="28"/>
      <c r="J1" s="26"/>
      <c r="K1" s="136"/>
      <c r="L1" s="26"/>
      <c r="M1" s="129"/>
      <c r="N1" s="129"/>
      <c r="O1" s="26"/>
      <c r="P1" s="26"/>
      <c r="Q1" s="26"/>
    </row>
    <row r="2" spans="1:25" s="22" customFormat="1" ht="15.6" x14ac:dyDescent="0.25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20"/>
      <c r="R2" s="20"/>
      <c r="S2" s="20"/>
      <c r="T2" s="21"/>
      <c r="U2" s="21"/>
      <c r="V2" s="21"/>
      <c r="W2" s="21"/>
      <c r="X2" s="21"/>
      <c r="Y2" s="21"/>
    </row>
    <row r="3" spans="1:25" s="22" customFormat="1" ht="15.6" x14ac:dyDescent="0.3">
      <c r="A3" s="192" t="s">
        <v>28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23"/>
      <c r="R3" s="23"/>
      <c r="S3" s="23"/>
      <c r="T3" s="21"/>
      <c r="U3" s="21"/>
      <c r="V3" s="21"/>
      <c r="W3" s="21"/>
      <c r="X3" s="21"/>
      <c r="Y3" s="21"/>
    </row>
    <row r="4" spans="1:25" s="22" customFormat="1" ht="15.6" x14ac:dyDescent="0.3">
      <c r="A4" s="192" t="s">
        <v>27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23"/>
      <c r="R4" s="23"/>
      <c r="S4" s="23"/>
      <c r="T4" s="21"/>
      <c r="U4" s="21"/>
      <c r="V4" s="21"/>
      <c r="W4" s="21"/>
      <c r="X4" s="21"/>
      <c r="Y4" s="21"/>
    </row>
    <row r="5" spans="1:25" s="22" customFormat="1" ht="15.6" x14ac:dyDescent="0.3">
      <c r="A5" s="23"/>
      <c r="B5" s="23"/>
      <c r="C5" s="23"/>
      <c r="D5" s="23"/>
      <c r="E5" s="23"/>
      <c r="F5" s="23"/>
      <c r="G5" s="23"/>
      <c r="H5" s="23"/>
      <c r="I5" s="29"/>
      <c r="J5" s="23"/>
      <c r="K5" s="136"/>
      <c r="L5" s="23"/>
      <c r="M5" s="129"/>
      <c r="N5" s="129"/>
      <c r="O5" s="23"/>
      <c r="P5" s="23"/>
      <c r="Q5" s="23"/>
      <c r="R5" s="23"/>
      <c r="S5" s="23"/>
      <c r="T5" s="21"/>
      <c r="U5" s="21"/>
      <c r="V5" s="21"/>
      <c r="W5" s="21"/>
      <c r="X5" s="21"/>
      <c r="Y5" s="21"/>
    </row>
    <row r="6" spans="1:25" ht="41.25" customHeight="1" x14ac:dyDescent="0.25">
      <c r="A6" s="193" t="s">
        <v>0</v>
      </c>
      <c r="B6" s="195" t="s">
        <v>19</v>
      </c>
      <c r="C6" s="18" t="s">
        <v>15</v>
      </c>
      <c r="D6" s="18" t="s">
        <v>16</v>
      </c>
      <c r="E6" s="18" t="s">
        <v>17</v>
      </c>
      <c r="F6" s="197" t="s">
        <v>1</v>
      </c>
      <c r="G6" s="197" t="s">
        <v>2</v>
      </c>
      <c r="H6" s="197" t="s">
        <v>18</v>
      </c>
      <c r="I6" s="199" t="s">
        <v>24</v>
      </c>
      <c r="J6" s="200"/>
      <c r="K6" s="199" t="s">
        <v>14</v>
      </c>
      <c r="L6" s="200"/>
      <c r="M6" s="199" t="s">
        <v>13</v>
      </c>
      <c r="N6" s="200"/>
      <c r="O6" s="197" t="s">
        <v>5</v>
      </c>
      <c r="P6" s="201" t="s">
        <v>6</v>
      </c>
      <c r="Q6" s="201" t="s">
        <v>3</v>
      </c>
      <c r="R6" s="9"/>
      <c r="S6" s="9"/>
      <c r="T6" s="202" t="s">
        <v>11</v>
      </c>
      <c r="U6" s="202"/>
      <c r="V6" s="202" t="s">
        <v>23</v>
      </c>
      <c r="W6" s="202"/>
      <c r="X6" s="202" t="s">
        <v>10</v>
      </c>
      <c r="Y6" s="202"/>
    </row>
    <row r="7" spans="1:25" ht="18" customHeight="1" x14ac:dyDescent="0.25">
      <c r="A7" s="194"/>
      <c r="B7" s="196"/>
      <c r="C7" s="19"/>
      <c r="D7" s="19"/>
      <c r="E7" s="19"/>
      <c r="F7" s="198"/>
      <c r="G7" s="198"/>
      <c r="H7" s="198"/>
      <c r="I7" s="30" t="s">
        <v>8</v>
      </c>
      <c r="J7" s="4" t="s">
        <v>7</v>
      </c>
      <c r="K7" s="8" t="s">
        <v>8</v>
      </c>
      <c r="L7" s="4" t="s">
        <v>7</v>
      </c>
      <c r="M7" s="117" t="s">
        <v>8</v>
      </c>
      <c r="N7" s="141" t="s">
        <v>7</v>
      </c>
      <c r="O7" s="198"/>
      <c r="P7" s="201"/>
      <c r="Q7" s="201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3.6" hidden="1" customHeight="1" x14ac:dyDescent="0.25">
      <c r="A8" s="16">
        <v>1</v>
      </c>
      <c r="R8" s="10"/>
      <c r="S8" s="10"/>
      <c r="T8" s="7"/>
      <c r="U8" s="7">
        <v>56</v>
      </c>
      <c r="V8" s="7"/>
      <c r="W8" s="7">
        <v>10</v>
      </c>
      <c r="X8" s="7"/>
      <c r="Y8" s="7">
        <f>SMALL(M8:M24,1)</f>
        <v>44.16</v>
      </c>
    </row>
    <row r="9" spans="1:25" s="2" customFormat="1" ht="19.2" customHeight="1" x14ac:dyDescent="0.3">
      <c r="A9" s="16">
        <v>1</v>
      </c>
      <c r="B9" s="15">
        <v>7</v>
      </c>
      <c r="C9" s="152" t="s">
        <v>296</v>
      </c>
      <c r="D9" s="153" t="s">
        <v>297</v>
      </c>
      <c r="E9" s="153" t="s">
        <v>298</v>
      </c>
      <c r="F9" s="107">
        <v>40396</v>
      </c>
      <c r="G9" s="108" t="s">
        <v>83</v>
      </c>
      <c r="H9" s="92" t="s">
        <v>315</v>
      </c>
      <c r="I9" s="120">
        <v>47</v>
      </c>
      <c r="J9" s="41">
        <f>$U$7*I9/$U$8</f>
        <v>16.785714285714285</v>
      </c>
      <c r="K9" s="1">
        <v>9.1</v>
      </c>
      <c r="L9" s="41">
        <f>$W$7*K9/$W$8</f>
        <v>36.4</v>
      </c>
      <c r="M9" s="116">
        <v>55.04</v>
      </c>
      <c r="N9" s="140">
        <f>($Y$7*$Y$8)/M9</f>
        <v>32.093023255813954</v>
      </c>
      <c r="O9" s="43">
        <f>J9+L9+N9</f>
        <v>85.278737541528244</v>
      </c>
      <c r="P9" s="44">
        <f>O9/100</f>
        <v>0.85278737541528249</v>
      </c>
      <c r="Q9" s="114" t="s">
        <v>215</v>
      </c>
      <c r="R9" s="10"/>
      <c r="S9" s="10"/>
      <c r="T9" s="7"/>
      <c r="U9" s="7"/>
      <c r="V9" s="7"/>
      <c r="W9" s="7"/>
      <c r="X9" s="7"/>
      <c r="Y9" s="7"/>
    </row>
    <row r="10" spans="1:25" ht="19.2" customHeight="1" x14ac:dyDescent="0.3">
      <c r="A10" s="16">
        <v>2</v>
      </c>
      <c r="B10" s="15">
        <v>7</v>
      </c>
      <c r="C10" s="154" t="s">
        <v>277</v>
      </c>
      <c r="D10" s="153" t="s">
        <v>262</v>
      </c>
      <c r="E10" s="153" t="s">
        <v>147</v>
      </c>
      <c r="F10" s="99">
        <v>40452</v>
      </c>
      <c r="G10" s="109" t="s">
        <v>35</v>
      </c>
      <c r="H10" s="1" t="s">
        <v>316</v>
      </c>
      <c r="I10" s="190">
        <v>43</v>
      </c>
      <c r="J10" s="41">
        <f>$U$7*I10/$U$8</f>
        <v>15.357142857142858</v>
      </c>
      <c r="K10" s="42">
        <v>7.5</v>
      </c>
      <c r="L10" s="41">
        <f>$W$7*K10/$W$8</f>
        <v>30</v>
      </c>
      <c r="M10" s="139">
        <v>44.34</v>
      </c>
      <c r="N10" s="140">
        <f>($Y$7*$Y$8)/M10</f>
        <v>39.837618403247625</v>
      </c>
      <c r="O10" s="43">
        <f>J10+L10+N10</f>
        <v>85.194761260390493</v>
      </c>
      <c r="P10" s="44">
        <f>O10/100</f>
        <v>0.85194761260390495</v>
      </c>
      <c r="Q10" s="115" t="s">
        <v>206</v>
      </c>
      <c r="R10" s="10"/>
      <c r="S10" s="10"/>
      <c r="T10" s="7"/>
      <c r="U10" s="7"/>
      <c r="V10" s="7"/>
      <c r="W10" s="7"/>
      <c r="X10" s="7"/>
      <c r="Y10" s="7"/>
    </row>
    <row r="11" spans="1:25" ht="19.2" customHeight="1" x14ac:dyDescent="0.3">
      <c r="A11" s="16">
        <v>3</v>
      </c>
      <c r="B11" s="15">
        <v>7</v>
      </c>
      <c r="C11" s="154" t="s">
        <v>279</v>
      </c>
      <c r="D11" s="153" t="s">
        <v>180</v>
      </c>
      <c r="E11" s="153" t="s">
        <v>280</v>
      </c>
      <c r="F11" s="99">
        <v>40453</v>
      </c>
      <c r="G11" s="109" t="s">
        <v>35</v>
      </c>
      <c r="H11" s="1" t="s">
        <v>316</v>
      </c>
      <c r="I11" s="5">
        <v>43</v>
      </c>
      <c r="J11" s="41">
        <f>$U$7*I11/$U$8</f>
        <v>15.357142857142858</v>
      </c>
      <c r="K11" s="42">
        <v>9.9</v>
      </c>
      <c r="L11" s="41">
        <f>$W$7*K11/$W$8</f>
        <v>39.6</v>
      </c>
      <c r="M11" s="139">
        <v>58.47</v>
      </c>
      <c r="N11" s="140">
        <f>($Y$7*$Y$8)/M11</f>
        <v>30.210364289379168</v>
      </c>
      <c r="O11" s="43">
        <f>J11+L11+N11</f>
        <v>85.167507146522027</v>
      </c>
      <c r="P11" s="44">
        <f>O11/100</f>
        <v>0.85167507146522026</v>
      </c>
      <c r="Q11" s="115" t="s">
        <v>205</v>
      </c>
      <c r="R11" s="10"/>
      <c r="S11" s="10"/>
      <c r="T11" s="6"/>
      <c r="U11" s="6"/>
      <c r="V11" s="6"/>
      <c r="W11" s="6"/>
      <c r="X11" s="6"/>
      <c r="Y11" s="6"/>
    </row>
    <row r="12" spans="1:25" ht="19.2" customHeight="1" x14ac:dyDescent="0.3">
      <c r="A12" s="16">
        <v>4</v>
      </c>
      <c r="B12" s="15">
        <v>7</v>
      </c>
      <c r="C12" s="154" t="s">
        <v>281</v>
      </c>
      <c r="D12" s="153" t="s">
        <v>142</v>
      </c>
      <c r="E12" s="153" t="s">
        <v>41</v>
      </c>
      <c r="F12" s="99">
        <v>40392</v>
      </c>
      <c r="G12" s="109" t="s">
        <v>35</v>
      </c>
      <c r="H12" s="1" t="s">
        <v>316</v>
      </c>
      <c r="I12" s="120">
        <v>49</v>
      </c>
      <c r="J12" s="41">
        <f>$U$7*I12/$U$8</f>
        <v>17.5</v>
      </c>
      <c r="K12" s="42">
        <v>8.1</v>
      </c>
      <c r="L12" s="41">
        <f>$W$7*K12/$W$8</f>
        <v>32.4</v>
      </c>
      <c r="M12" s="139">
        <v>50.4</v>
      </c>
      <c r="N12" s="140">
        <f>($Y$7*$Y$8)/M12</f>
        <v>35.047619047619044</v>
      </c>
      <c r="O12" s="43">
        <f>J12+L12+N12</f>
        <v>84.947619047619042</v>
      </c>
      <c r="P12" s="44">
        <f>O12/100</f>
        <v>0.84947619047619038</v>
      </c>
      <c r="Q12" s="115" t="s">
        <v>205</v>
      </c>
      <c r="R12" s="10"/>
      <c r="S12" s="10"/>
      <c r="T12" s="3"/>
      <c r="U12" s="3"/>
      <c r="V12" s="3"/>
      <c r="W12" s="3"/>
      <c r="X12" s="3"/>
      <c r="Y12" s="3"/>
    </row>
    <row r="13" spans="1:25" s="2" customFormat="1" ht="19.2" customHeight="1" x14ac:dyDescent="0.3">
      <c r="A13" s="16">
        <v>5</v>
      </c>
      <c r="B13" s="15">
        <v>7</v>
      </c>
      <c r="C13" s="154" t="s">
        <v>278</v>
      </c>
      <c r="D13" s="153" t="s">
        <v>155</v>
      </c>
      <c r="E13" s="153" t="s">
        <v>59</v>
      </c>
      <c r="F13" s="99">
        <v>40323</v>
      </c>
      <c r="G13" s="109" t="s">
        <v>35</v>
      </c>
      <c r="H13" s="1" t="s">
        <v>316</v>
      </c>
      <c r="I13" s="120">
        <v>42</v>
      </c>
      <c r="J13" s="41">
        <f>$U$7*I13/$U$8</f>
        <v>15</v>
      </c>
      <c r="K13" s="42">
        <v>9.1</v>
      </c>
      <c r="L13" s="41">
        <f>$W$7*K13/$W$8</f>
        <v>36.4</v>
      </c>
      <c r="M13" s="139">
        <v>54.78</v>
      </c>
      <c r="N13" s="140">
        <f>($Y$7*$Y$8)/M13</f>
        <v>32.245345016429347</v>
      </c>
      <c r="O13" s="43">
        <f>J13+L13+N13</f>
        <v>83.645345016429346</v>
      </c>
      <c r="P13" s="44">
        <f>O13/100</f>
        <v>0.83645345016429351</v>
      </c>
      <c r="Q13" s="115" t="s">
        <v>205</v>
      </c>
      <c r="R13" s="10"/>
      <c r="S13" s="10"/>
      <c r="T13" s="3"/>
      <c r="U13" s="3"/>
      <c r="V13" s="3"/>
      <c r="W13" s="3"/>
      <c r="X13" s="3"/>
      <c r="Y13" s="3"/>
    </row>
    <row r="14" spans="1:25" ht="19.2" customHeight="1" x14ac:dyDescent="0.3">
      <c r="A14" s="16">
        <v>6</v>
      </c>
      <c r="B14" s="15">
        <v>7</v>
      </c>
      <c r="C14" s="69" t="s">
        <v>157</v>
      </c>
      <c r="D14" s="64" t="s">
        <v>287</v>
      </c>
      <c r="E14" s="64" t="s">
        <v>63</v>
      </c>
      <c r="F14" s="70">
        <v>40252</v>
      </c>
      <c r="G14" s="108" t="s">
        <v>116</v>
      </c>
      <c r="H14" s="12"/>
      <c r="I14" s="121">
        <v>24</v>
      </c>
      <c r="J14" s="41">
        <f>$U$7*I14/$U$8</f>
        <v>8.5714285714285712</v>
      </c>
      <c r="K14" s="42">
        <v>7.8</v>
      </c>
      <c r="L14" s="41">
        <f>$W$7*K14/$W$8</f>
        <v>31.2</v>
      </c>
      <c r="M14" s="139">
        <v>44.16</v>
      </c>
      <c r="N14" s="140">
        <f>($Y$7*$Y$8)/M14</f>
        <v>40</v>
      </c>
      <c r="O14" s="43">
        <f>J14+L14+N14</f>
        <v>79.771428571428572</v>
      </c>
      <c r="P14" s="44">
        <f>O14/100</f>
        <v>0.79771428571428571</v>
      </c>
      <c r="Q14" s="114" t="s">
        <v>301</v>
      </c>
      <c r="R14" s="10"/>
      <c r="S14" s="10"/>
      <c r="T14" s="3"/>
      <c r="U14" s="3"/>
      <c r="V14" s="3"/>
      <c r="W14" s="3"/>
      <c r="X14" s="3"/>
      <c r="Y14" s="3"/>
    </row>
    <row r="15" spans="1:25" ht="19.2" customHeight="1" x14ac:dyDescent="0.3">
      <c r="A15" s="16">
        <v>7</v>
      </c>
      <c r="B15" s="15">
        <v>7</v>
      </c>
      <c r="C15" s="76" t="s">
        <v>292</v>
      </c>
      <c r="D15" s="64" t="s">
        <v>246</v>
      </c>
      <c r="E15" s="64" t="s">
        <v>45</v>
      </c>
      <c r="F15" s="111">
        <v>40372</v>
      </c>
      <c r="G15" s="186" t="s">
        <v>35</v>
      </c>
      <c r="H15" s="92"/>
      <c r="I15" s="120">
        <v>41</v>
      </c>
      <c r="J15" s="41">
        <f>$U$7*I15/$U$8</f>
        <v>14.642857142857142</v>
      </c>
      <c r="K15" s="1">
        <v>9.5</v>
      </c>
      <c r="L15" s="41">
        <f>$W$7*K15/$W$8</f>
        <v>38</v>
      </c>
      <c r="M15" s="116">
        <v>65.25</v>
      </c>
      <c r="N15" s="140">
        <f>($Y$7*$Y$8)/M15</f>
        <v>27.071264367816092</v>
      </c>
      <c r="O15" s="43">
        <f>J15+L15+N15</f>
        <v>79.714121510673237</v>
      </c>
      <c r="P15" s="44">
        <f>O15/100</f>
        <v>0.79714121510673241</v>
      </c>
      <c r="Q15" s="112" t="s">
        <v>205</v>
      </c>
      <c r="R15" s="10"/>
      <c r="S15" s="10"/>
      <c r="T15" s="3"/>
      <c r="U15" s="3"/>
    </row>
    <row r="16" spans="1:25" ht="19.2" customHeight="1" x14ac:dyDescent="0.3">
      <c r="A16" s="16">
        <v>8</v>
      </c>
      <c r="B16" s="15">
        <v>7</v>
      </c>
      <c r="C16" s="76" t="s">
        <v>79</v>
      </c>
      <c r="D16" s="64" t="s">
        <v>290</v>
      </c>
      <c r="E16" s="64" t="s">
        <v>291</v>
      </c>
      <c r="F16" s="111">
        <v>40396</v>
      </c>
      <c r="G16" s="186" t="s">
        <v>78</v>
      </c>
      <c r="H16" s="92"/>
      <c r="I16" s="120">
        <v>33</v>
      </c>
      <c r="J16" s="41">
        <f>$U$7*I16/$U$8</f>
        <v>11.785714285714286</v>
      </c>
      <c r="K16" s="1">
        <v>7.9</v>
      </c>
      <c r="L16" s="41">
        <f>$W$7*K16/$W$8</f>
        <v>31.6</v>
      </c>
      <c r="M16" s="116">
        <v>55.63</v>
      </c>
      <c r="N16" s="140">
        <f>($Y$7*$Y$8)/M16</f>
        <v>31.752651447060934</v>
      </c>
      <c r="O16" s="43">
        <f>J16+L16+N16</f>
        <v>75.138365732775213</v>
      </c>
      <c r="P16" s="44">
        <f>O16/100</f>
        <v>0.75138365732775214</v>
      </c>
      <c r="Q16" s="112" t="s">
        <v>211</v>
      </c>
      <c r="R16" s="10"/>
      <c r="S16" s="10"/>
      <c r="T16" s="3"/>
      <c r="U16" s="3"/>
    </row>
    <row r="17" spans="1:21" ht="19.2" customHeight="1" x14ac:dyDescent="0.3">
      <c r="A17" s="16">
        <v>9</v>
      </c>
      <c r="B17" s="15">
        <v>7</v>
      </c>
      <c r="C17" s="82" t="s">
        <v>157</v>
      </c>
      <c r="D17" s="64" t="s">
        <v>276</v>
      </c>
      <c r="E17" s="64" t="s">
        <v>106</v>
      </c>
      <c r="F17" s="107">
        <v>40466</v>
      </c>
      <c r="G17" s="108" t="s">
        <v>83</v>
      </c>
      <c r="H17" s="1"/>
      <c r="I17" s="120">
        <v>48</v>
      </c>
      <c r="J17" s="41">
        <f>$U$7*I17/$U$8</f>
        <v>17.142857142857142</v>
      </c>
      <c r="K17" s="47">
        <v>6.7</v>
      </c>
      <c r="L17" s="41">
        <f>$W$7*K17/$W$8</f>
        <v>26.8</v>
      </c>
      <c r="M17" s="138">
        <v>58.94</v>
      </c>
      <c r="N17" s="140">
        <f>($Y$7*$Y$8)/M17</f>
        <v>29.969460468272818</v>
      </c>
      <c r="O17" s="43">
        <f>J17+L17+N17</f>
        <v>73.912317611129964</v>
      </c>
      <c r="P17" s="44">
        <f>O17/100</f>
        <v>0.73912317611129963</v>
      </c>
      <c r="Q17" s="114" t="s">
        <v>215</v>
      </c>
      <c r="R17" s="10"/>
      <c r="S17" s="10"/>
      <c r="T17" s="3"/>
      <c r="U17" s="3"/>
    </row>
    <row r="18" spans="1:21" ht="19.2" customHeight="1" x14ac:dyDescent="0.25">
      <c r="A18" s="16">
        <v>10</v>
      </c>
      <c r="B18" s="15">
        <v>7</v>
      </c>
      <c r="C18" s="81" t="s">
        <v>295</v>
      </c>
      <c r="D18" s="148" t="s">
        <v>229</v>
      </c>
      <c r="E18" s="148" t="s">
        <v>93</v>
      </c>
      <c r="F18" s="113">
        <v>40462</v>
      </c>
      <c r="G18" s="110" t="s">
        <v>60</v>
      </c>
      <c r="H18" s="149"/>
      <c r="I18" s="120">
        <v>23</v>
      </c>
      <c r="J18" s="140">
        <f>$U$7*I18/$U$8</f>
        <v>8.2142857142857135</v>
      </c>
      <c r="K18" s="116">
        <v>8</v>
      </c>
      <c r="L18" s="140">
        <f>$W$7*K18/$W$8</f>
        <v>32</v>
      </c>
      <c r="M18" s="116">
        <v>58.38</v>
      </c>
      <c r="N18" s="140">
        <f>($Y$7*$Y$8)/M18</f>
        <v>30.256937307297015</v>
      </c>
      <c r="O18" s="43">
        <f>J18+L18+N18</f>
        <v>70.47122302158273</v>
      </c>
      <c r="P18" s="150">
        <f>O18/100</f>
        <v>0.7047122302158273</v>
      </c>
      <c r="Q18" s="115" t="s">
        <v>303</v>
      </c>
      <c r="R18" s="10"/>
      <c r="S18" s="10"/>
      <c r="T18" s="3"/>
      <c r="U18" s="3"/>
    </row>
    <row r="19" spans="1:21" ht="15.6" x14ac:dyDescent="0.3">
      <c r="A19" s="16">
        <v>11</v>
      </c>
      <c r="B19" s="15">
        <v>7</v>
      </c>
      <c r="C19" s="82" t="s">
        <v>293</v>
      </c>
      <c r="D19" s="64" t="s">
        <v>89</v>
      </c>
      <c r="E19" s="64" t="s">
        <v>294</v>
      </c>
      <c r="F19" s="107">
        <v>40316</v>
      </c>
      <c r="G19" s="108" t="s">
        <v>83</v>
      </c>
      <c r="H19" s="92"/>
      <c r="I19" s="120">
        <v>43</v>
      </c>
      <c r="J19" s="41">
        <f>$U$7*I19/$U$8</f>
        <v>15.357142857142858</v>
      </c>
      <c r="K19" s="1">
        <v>5.0999999999999996</v>
      </c>
      <c r="L19" s="41">
        <f>$W$7*K19/$W$8</f>
        <v>20.399999999999999</v>
      </c>
      <c r="M19" s="116">
        <v>52.78</v>
      </c>
      <c r="N19" s="140">
        <f>($Y$7*$Y$8)/M19</f>
        <v>33.467222432739668</v>
      </c>
      <c r="O19" s="43">
        <f>J19+L19+N19</f>
        <v>69.224365289882513</v>
      </c>
      <c r="P19" s="44">
        <f>O19/100</f>
        <v>0.69224365289882517</v>
      </c>
      <c r="Q19" s="114" t="s">
        <v>215</v>
      </c>
    </row>
    <row r="20" spans="1:21" ht="15.6" x14ac:dyDescent="0.3">
      <c r="A20" s="16">
        <v>12</v>
      </c>
      <c r="B20" s="15">
        <v>7</v>
      </c>
      <c r="C20" s="82" t="s">
        <v>288</v>
      </c>
      <c r="D20" s="64" t="s">
        <v>217</v>
      </c>
      <c r="E20" s="64" t="s">
        <v>289</v>
      </c>
      <c r="F20" s="107">
        <v>40284</v>
      </c>
      <c r="G20" s="108" t="s">
        <v>64</v>
      </c>
      <c r="H20" s="12"/>
      <c r="I20" s="190">
        <v>25</v>
      </c>
      <c r="J20" s="41">
        <f>$U$7*I20/$U$8</f>
        <v>8.9285714285714288</v>
      </c>
      <c r="K20" s="42">
        <v>8.3000000000000007</v>
      </c>
      <c r="L20" s="41">
        <f>$W$7*K20/$W$8</f>
        <v>33.200000000000003</v>
      </c>
      <c r="M20" s="139">
        <v>68.5</v>
      </c>
      <c r="N20" s="140">
        <f>($Y$7*$Y$8)/M20</f>
        <v>25.786861313868613</v>
      </c>
      <c r="O20" s="43">
        <f>J20+L20+N20</f>
        <v>67.915432742440046</v>
      </c>
      <c r="P20" s="44">
        <f>O20/100</f>
        <v>0.67915432742440052</v>
      </c>
      <c r="Q20" s="114" t="s">
        <v>302</v>
      </c>
    </row>
    <row r="21" spans="1:21" ht="15.6" x14ac:dyDescent="0.3">
      <c r="A21" s="16">
        <v>13</v>
      </c>
      <c r="B21" s="15">
        <v>7</v>
      </c>
      <c r="C21" s="82" t="s">
        <v>282</v>
      </c>
      <c r="D21" s="64" t="s">
        <v>283</v>
      </c>
      <c r="E21" s="64" t="s">
        <v>41</v>
      </c>
      <c r="F21" s="99">
        <v>40577</v>
      </c>
      <c r="G21" s="110" t="s">
        <v>56</v>
      </c>
      <c r="H21" s="11"/>
      <c r="I21" s="190">
        <v>17</v>
      </c>
      <c r="J21" s="41">
        <f>$U$7*I21/$U$8</f>
        <v>6.0714285714285712</v>
      </c>
      <c r="K21" s="42">
        <v>8.5</v>
      </c>
      <c r="L21" s="41">
        <f>$W$7*K21/$W$8</f>
        <v>34</v>
      </c>
      <c r="M21" s="139">
        <v>65.69</v>
      </c>
      <c r="N21" s="140">
        <f>($Y$7*$Y$8)/M21</f>
        <v>26.889937585629472</v>
      </c>
      <c r="O21" s="43">
        <f>J21+L21+N21</f>
        <v>66.961366157058038</v>
      </c>
      <c r="P21" s="44">
        <f>O21/100</f>
        <v>0.66961366157058033</v>
      </c>
      <c r="Q21" s="115" t="s">
        <v>270</v>
      </c>
    </row>
    <row r="22" spans="1:21" s="151" customFormat="1" ht="15.6" x14ac:dyDescent="0.3">
      <c r="A22" s="16">
        <v>14</v>
      </c>
      <c r="B22" s="147">
        <v>7</v>
      </c>
      <c r="C22" s="69" t="s">
        <v>284</v>
      </c>
      <c r="D22" s="64" t="s">
        <v>55</v>
      </c>
      <c r="E22" s="64" t="s">
        <v>285</v>
      </c>
      <c r="F22" s="107">
        <v>40206</v>
      </c>
      <c r="G22" s="108" t="s">
        <v>116</v>
      </c>
      <c r="H22" s="1"/>
      <c r="I22" s="120">
        <v>8</v>
      </c>
      <c r="J22" s="41">
        <f>$U$7*I22/$U$8</f>
        <v>2.8571428571428572</v>
      </c>
      <c r="K22" s="42">
        <v>7.2</v>
      </c>
      <c r="L22" s="41">
        <f>$W$7*K22/$W$8</f>
        <v>28.8</v>
      </c>
      <c r="M22" s="139">
        <v>51.19</v>
      </c>
      <c r="N22" s="140">
        <f>($Y$7*$Y$8)/M22</f>
        <v>34.506739597577649</v>
      </c>
      <c r="O22" s="43">
        <f>J22+L22+N22</f>
        <v>66.163882454720508</v>
      </c>
      <c r="P22" s="44">
        <f>O22/100</f>
        <v>0.66163882454720513</v>
      </c>
      <c r="Q22" s="114" t="s">
        <v>300</v>
      </c>
    </row>
    <row r="23" spans="1:21" ht="15.6" x14ac:dyDescent="0.3">
      <c r="A23" s="16">
        <v>15</v>
      </c>
      <c r="B23" s="15">
        <v>7</v>
      </c>
      <c r="C23" s="69" t="s">
        <v>286</v>
      </c>
      <c r="D23" s="64" t="s">
        <v>102</v>
      </c>
      <c r="E23" s="64" t="s">
        <v>82</v>
      </c>
      <c r="F23" s="70">
        <v>40565</v>
      </c>
      <c r="G23" s="108" t="s">
        <v>116</v>
      </c>
      <c r="H23" s="1"/>
      <c r="I23" s="120">
        <v>12</v>
      </c>
      <c r="J23" s="41">
        <f>$U$7*I23/$U$8</f>
        <v>4.2857142857142856</v>
      </c>
      <c r="K23" s="42">
        <v>8.4</v>
      </c>
      <c r="L23" s="41">
        <f>$W$7*K23/$W$8</f>
        <v>33.6</v>
      </c>
      <c r="M23" s="139">
        <v>73.349999999999994</v>
      </c>
      <c r="N23" s="140">
        <f>($Y$7*$Y$8)/M23</f>
        <v>24.081799591002046</v>
      </c>
      <c r="O23" s="43">
        <f>J23+L23+N23</f>
        <v>61.967513876716332</v>
      </c>
      <c r="P23" s="44">
        <f>O23/100</f>
        <v>0.61967513876716329</v>
      </c>
      <c r="Q23" s="114" t="s">
        <v>209</v>
      </c>
    </row>
    <row r="24" spans="1:21" s="128" customFormat="1" ht="15.6" x14ac:dyDescent="0.3">
      <c r="A24" s="16">
        <v>16</v>
      </c>
      <c r="B24" s="123">
        <v>7</v>
      </c>
      <c r="C24" s="69" t="s">
        <v>312</v>
      </c>
      <c r="D24" s="64" t="s">
        <v>224</v>
      </c>
      <c r="E24" s="64" t="s">
        <v>63</v>
      </c>
      <c r="F24" s="70">
        <v>40545</v>
      </c>
      <c r="G24" s="108" t="s">
        <v>116</v>
      </c>
      <c r="H24" s="1"/>
      <c r="I24" s="122">
        <v>28</v>
      </c>
      <c r="J24" s="41">
        <f>$U$7*I24/$U$8</f>
        <v>10</v>
      </c>
      <c r="K24" s="42">
        <v>4.5999999999999996</v>
      </c>
      <c r="L24" s="41">
        <f>$W$7*K24/$W$8</f>
        <v>18.399999999999999</v>
      </c>
      <c r="M24" s="139">
        <v>53.78</v>
      </c>
      <c r="N24" s="140">
        <f>($Y$7*$Y$8)/M24</f>
        <v>32.844923763480843</v>
      </c>
      <c r="O24" s="43">
        <f>J24+L24+N24</f>
        <v>61.244923763480841</v>
      </c>
      <c r="P24" s="44">
        <f>O24/100</f>
        <v>0.61244923763480841</v>
      </c>
      <c r="Q24" s="114" t="s">
        <v>300</v>
      </c>
    </row>
    <row r="25" spans="1:21" ht="15.6" x14ac:dyDescent="0.3">
      <c r="A25" s="17">
        <v>17</v>
      </c>
      <c r="B25" s="15">
        <v>7</v>
      </c>
      <c r="C25" s="82" t="s">
        <v>299</v>
      </c>
      <c r="D25" s="124" t="s">
        <v>226</v>
      </c>
      <c r="E25" s="124" t="s">
        <v>41</v>
      </c>
      <c r="F25" s="99">
        <v>40523</v>
      </c>
      <c r="G25" s="110" t="s">
        <v>56</v>
      </c>
      <c r="H25" s="125"/>
      <c r="I25" s="122">
        <v>11</v>
      </c>
      <c r="J25" s="126">
        <f>$U$7*I25/$U$8</f>
        <v>3.9285714285714284</v>
      </c>
      <c r="K25" s="45">
        <v>7.3</v>
      </c>
      <c r="L25" s="126">
        <f>$W$7*K25/$W$8</f>
        <v>29.2</v>
      </c>
      <c r="M25" s="119">
        <v>0</v>
      </c>
      <c r="N25" s="140">
        <v>0</v>
      </c>
      <c r="O25" s="43">
        <v>0</v>
      </c>
      <c r="P25" s="127">
        <f>O25/100</f>
        <v>0</v>
      </c>
      <c r="Q25" s="115" t="s">
        <v>270</v>
      </c>
    </row>
    <row r="26" spans="1:21" x14ac:dyDescent="0.25">
      <c r="B26" s="17" t="s">
        <v>25</v>
      </c>
      <c r="D26" s="14" t="s">
        <v>304</v>
      </c>
    </row>
    <row r="29" spans="1:21" x14ac:dyDescent="0.25">
      <c r="B29" s="17" t="s">
        <v>20</v>
      </c>
      <c r="D29" s="14" t="s">
        <v>305</v>
      </c>
    </row>
    <row r="30" spans="1:21" x14ac:dyDescent="0.25">
      <c r="D30" s="14" t="s">
        <v>306</v>
      </c>
    </row>
    <row r="31" spans="1:21" x14ac:dyDescent="0.25">
      <c r="D31" s="14" t="s">
        <v>307</v>
      </c>
    </row>
    <row r="32" spans="1:21" x14ac:dyDescent="0.25">
      <c r="D32" s="14" t="s">
        <v>308</v>
      </c>
    </row>
    <row r="33" spans="4:4" x14ac:dyDescent="0.25">
      <c r="D33" s="14" t="s">
        <v>21</v>
      </c>
    </row>
    <row r="34" spans="4:4" x14ac:dyDescent="0.25">
      <c r="D34" s="14" t="s">
        <v>309</v>
      </c>
    </row>
    <row r="35" spans="4:4" x14ac:dyDescent="0.25">
      <c r="D35" s="14" t="s">
        <v>310</v>
      </c>
    </row>
    <row r="36" spans="4:4" x14ac:dyDescent="0.25">
      <c r="D36" s="14" t="s">
        <v>311</v>
      </c>
    </row>
  </sheetData>
  <sortState ref="C8:Q24">
    <sortCondition descending="1" ref="P8:P24"/>
    <sortCondition ref="C8:C24"/>
  </sortState>
  <mergeCells count="17">
    <mergeCell ref="Q6:Q7"/>
    <mergeCell ref="T6:U6"/>
    <mergeCell ref="V6:W6"/>
    <mergeCell ref="X6:Y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M6:N6"/>
    <mergeCell ref="O6:O7"/>
    <mergeCell ref="P6:P7"/>
  </mergeCells>
  <pageMargins left="0.51181102362204722" right="0.31496062992125984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zoomScale="80" zoomScaleNormal="80" workbookViewId="0">
      <selection sqref="A1:Q45"/>
    </sheetView>
  </sheetViews>
  <sheetFormatPr defaultRowHeight="13.2" x14ac:dyDescent="0.25"/>
  <cols>
    <col min="1" max="1" width="9.44140625" style="17" bestFit="1" customWidth="1"/>
    <col min="2" max="2" width="10.5546875" style="17" customWidth="1"/>
    <col min="3" max="3" width="14.6640625" style="14" customWidth="1"/>
    <col min="4" max="4" width="15" style="14" customWidth="1"/>
    <col min="5" max="5" width="18.6640625" style="14" customWidth="1"/>
    <col min="6" max="6" width="11.6640625" style="14" customWidth="1"/>
    <col min="7" max="7" width="31.6640625" style="14" customWidth="1"/>
    <col min="8" max="8" width="11.109375" style="14" customWidth="1"/>
    <col min="9" max="9" width="7.6640625" style="133" customWidth="1"/>
    <col min="10" max="10" width="8" style="14" customWidth="1"/>
    <col min="11" max="11" width="6.88671875" style="130" customWidth="1"/>
    <col min="12" max="12" width="6.6640625" style="14" customWidth="1"/>
    <col min="13" max="13" width="7.33203125" style="130" customWidth="1"/>
    <col min="14" max="14" width="8.109375" style="14" customWidth="1"/>
    <col min="15" max="15" width="11.44140625" style="14" customWidth="1"/>
    <col min="16" max="16" width="10.6640625" style="14" customWidth="1"/>
    <col min="17" max="17" width="32.33203125" style="14" customWidth="1"/>
    <col min="18" max="18" width="12" customWidth="1"/>
    <col min="19" max="19" width="6.44140625" customWidth="1"/>
    <col min="20" max="20" width="7.6640625" customWidth="1"/>
    <col min="21" max="21" width="11.5546875" customWidth="1"/>
    <col min="22" max="22" width="7.109375" customWidth="1"/>
    <col min="23" max="23" width="7.6640625" customWidth="1"/>
    <col min="24" max="24" width="8.44140625" customWidth="1"/>
    <col min="25" max="25" width="12.5546875" customWidth="1"/>
  </cols>
  <sheetData>
    <row r="1" spans="1:25" s="22" customFormat="1" ht="15.6" x14ac:dyDescent="0.3">
      <c r="A1" s="32"/>
      <c r="B1" s="32"/>
      <c r="C1" s="26"/>
      <c r="D1" s="26"/>
      <c r="E1" s="26"/>
      <c r="F1" s="26"/>
      <c r="G1" s="26"/>
      <c r="H1" s="26"/>
      <c r="I1" s="131"/>
      <c r="J1" s="26"/>
      <c r="K1" s="129"/>
      <c r="L1" s="26"/>
      <c r="M1" s="129"/>
      <c r="N1" s="26"/>
      <c r="O1" s="26"/>
      <c r="P1" s="26"/>
      <c r="Q1" s="26"/>
    </row>
    <row r="2" spans="1:25" s="22" customFormat="1" ht="15.6" x14ac:dyDescent="0.25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32"/>
      <c r="R2" s="32"/>
      <c r="S2" s="32"/>
      <c r="T2" s="21"/>
      <c r="U2" s="21"/>
      <c r="V2" s="21"/>
      <c r="W2" s="21"/>
      <c r="X2" s="21"/>
      <c r="Y2" s="21"/>
    </row>
    <row r="3" spans="1:25" s="22" customFormat="1" ht="15.6" x14ac:dyDescent="0.3">
      <c r="A3" s="192" t="s">
        <v>29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33"/>
      <c r="R3" s="33"/>
      <c r="S3" s="33"/>
      <c r="T3" s="21"/>
      <c r="U3" s="21"/>
      <c r="V3" s="21"/>
      <c r="W3" s="21"/>
      <c r="X3" s="21"/>
      <c r="Y3" s="21"/>
    </row>
    <row r="4" spans="1:25" s="22" customFormat="1" ht="15.6" x14ac:dyDescent="0.3">
      <c r="A4" s="192" t="s">
        <v>27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33"/>
      <c r="R4" s="33"/>
      <c r="S4" s="33"/>
      <c r="T4" s="21"/>
      <c r="U4" s="21"/>
      <c r="V4" s="21"/>
      <c r="W4" s="21"/>
      <c r="X4" s="21"/>
      <c r="Y4" s="21"/>
    </row>
    <row r="5" spans="1:25" s="22" customFormat="1" ht="15.6" x14ac:dyDescent="0.3">
      <c r="A5" s="33"/>
      <c r="B5" s="33"/>
      <c r="C5" s="33"/>
      <c r="D5" s="33"/>
      <c r="E5" s="33"/>
      <c r="F5" s="33"/>
      <c r="G5" s="33"/>
      <c r="H5" s="33"/>
      <c r="I5" s="131"/>
      <c r="J5" s="33"/>
      <c r="K5" s="129"/>
      <c r="L5" s="33"/>
      <c r="M5" s="129"/>
      <c r="N5" s="33"/>
      <c r="O5" s="33"/>
      <c r="P5" s="33"/>
      <c r="Q5" s="33"/>
      <c r="R5" s="33"/>
      <c r="S5" s="33"/>
      <c r="T5" s="21"/>
      <c r="U5" s="21"/>
      <c r="V5" s="21"/>
      <c r="W5" s="21"/>
      <c r="X5" s="21"/>
      <c r="Y5" s="21"/>
    </row>
    <row r="6" spans="1:25" ht="41.25" customHeight="1" x14ac:dyDescent="0.25">
      <c r="A6" s="193" t="s">
        <v>0</v>
      </c>
      <c r="B6" s="195" t="s">
        <v>19</v>
      </c>
      <c r="C6" s="34" t="s">
        <v>15</v>
      </c>
      <c r="D6" s="34" t="s">
        <v>16</v>
      </c>
      <c r="E6" s="34" t="s">
        <v>17</v>
      </c>
      <c r="F6" s="197" t="s">
        <v>1</v>
      </c>
      <c r="G6" s="197" t="s">
        <v>2</v>
      </c>
      <c r="H6" s="197" t="s">
        <v>18</v>
      </c>
      <c r="I6" s="199" t="s">
        <v>9</v>
      </c>
      <c r="J6" s="200"/>
      <c r="K6" s="199" t="s">
        <v>14</v>
      </c>
      <c r="L6" s="200"/>
      <c r="M6" s="199" t="s">
        <v>13</v>
      </c>
      <c r="N6" s="200"/>
      <c r="O6" s="197" t="s">
        <v>5</v>
      </c>
      <c r="P6" s="201" t="s">
        <v>6</v>
      </c>
      <c r="Q6" s="201" t="s">
        <v>3</v>
      </c>
      <c r="R6" s="9"/>
      <c r="S6" s="9"/>
      <c r="T6" s="202" t="s">
        <v>11</v>
      </c>
      <c r="U6" s="202"/>
      <c r="V6" s="202" t="s">
        <v>23</v>
      </c>
      <c r="W6" s="202"/>
      <c r="X6" s="202" t="s">
        <v>10</v>
      </c>
      <c r="Y6" s="202"/>
    </row>
    <row r="7" spans="1:25" ht="23.25" customHeight="1" x14ac:dyDescent="0.25">
      <c r="A7" s="194"/>
      <c r="B7" s="196"/>
      <c r="C7" s="35"/>
      <c r="D7" s="35"/>
      <c r="E7" s="35"/>
      <c r="F7" s="198"/>
      <c r="G7" s="198"/>
      <c r="H7" s="198"/>
      <c r="I7" s="132" t="s">
        <v>8</v>
      </c>
      <c r="J7" s="4" t="s">
        <v>7</v>
      </c>
      <c r="K7" s="8" t="s">
        <v>8</v>
      </c>
      <c r="L7" s="4" t="s">
        <v>7</v>
      </c>
      <c r="M7" s="117" t="s">
        <v>8</v>
      </c>
      <c r="N7" s="4" t="s">
        <v>7</v>
      </c>
      <c r="O7" s="198"/>
      <c r="P7" s="201"/>
      <c r="Q7" s="201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 x14ac:dyDescent="0.3">
      <c r="A8" s="25">
        <v>1</v>
      </c>
      <c r="B8" s="58">
        <v>8</v>
      </c>
      <c r="C8" s="155" t="s">
        <v>221</v>
      </c>
      <c r="D8" s="153" t="s">
        <v>222</v>
      </c>
      <c r="E8" s="153" t="s">
        <v>223</v>
      </c>
      <c r="F8" s="96">
        <v>40177</v>
      </c>
      <c r="G8" s="94" t="s">
        <v>35</v>
      </c>
      <c r="H8" s="189" t="s">
        <v>315</v>
      </c>
      <c r="I8" s="13">
        <v>33</v>
      </c>
      <c r="J8" s="62">
        <f t="shared" ref="J8:J33" si="0">$U$7*I8/$U$8</f>
        <v>11.785714285714286</v>
      </c>
      <c r="K8" s="134">
        <v>9.3000000000000007</v>
      </c>
      <c r="L8" s="41">
        <f t="shared" ref="L8:L33" si="1">$W$7*K8/$W$8</f>
        <v>37.200000000000003</v>
      </c>
      <c r="M8" s="134">
        <v>36.6</v>
      </c>
      <c r="N8" s="41">
        <f t="shared" ref="N8:N32" si="2">($Y$7*$Y$8)/M8</f>
        <v>40</v>
      </c>
      <c r="O8" s="59">
        <f t="shared" ref="O8:O33" si="3">J8+L8+N8</f>
        <v>88.985714285714295</v>
      </c>
      <c r="P8" s="61">
        <f t="shared" ref="P8:P33" si="4">O8/100</f>
        <v>0.8898571428571429</v>
      </c>
      <c r="Q8" s="39" t="s">
        <v>205</v>
      </c>
      <c r="R8" s="10"/>
      <c r="S8" s="10"/>
      <c r="T8" s="7"/>
      <c r="U8" s="7">
        <v>56</v>
      </c>
      <c r="V8" s="7"/>
      <c r="W8" s="7">
        <v>10</v>
      </c>
      <c r="X8" s="7"/>
      <c r="Y8" s="7">
        <f>SMALL(M8:M33,1)</f>
        <v>36.6</v>
      </c>
    </row>
    <row r="9" spans="1:25" ht="19.2" customHeight="1" x14ac:dyDescent="0.3">
      <c r="A9" s="25">
        <v>2</v>
      </c>
      <c r="B9" s="58">
        <v>8</v>
      </c>
      <c r="C9" s="156" t="s">
        <v>250</v>
      </c>
      <c r="D9" s="153" t="s">
        <v>102</v>
      </c>
      <c r="E9" s="153" t="s">
        <v>106</v>
      </c>
      <c r="F9" s="96">
        <v>40115</v>
      </c>
      <c r="G9" s="38" t="s">
        <v>251</v>
      </c>
      <c r="H9" s="24" t="s">
        <v>316</v>
      </c>
      <c r="I9" s="118">
        <v>35</v>
      </c>
      <c r="J9" s="62">
        <f t="shared" si="0"/>
        <v>12.5</v>
      </c>
      <c r="K9" s="134">
        <v>9.6</v>
      </c>
      <c r="L9" s="41">
        <f t="shared" si="1"/>
        <v>38.4</v>
      </c>
      <c r="M9" s="134">
        <v>39.47</v>
      </c>
      <c r="N9" s="41">
        <f t="shared" si="2"/>
        <v>37.091461869774513</v>
      </c>
      <c r="O9" s="59">
        <f t="shared" si="3"/>
        <v>87.991461869774511</v>
      </c>
      <c r="P9" s="61">
        <f t="shared" si="4"/>
        <v>0.87991461869774512</v>
      </c>
      <c r="Q9" s="38" t="s">
        <v>272</v>
      </c>
      <c r="R9" s="10"/>
      <c r="S9" s="10"/>
      <c r="T9" s="7"/>
      <c r="U9" s="7"/>
      <c r="V9" s="7"/>
      <c r="W9" s="7"/>
      <c r="X9" s="7"/>
      <c r="Y9" s="7"/>
    </row>
    <row r="10" spans="1:25" s="2" customFormat="1" ht="19.2" customHeight="1" x14ac:dyDescent="0.3">
      <c r="A10" s="25">
        <v>3</v>
      </c>
      <c r="B10" s="58">
        <v>8</v>
      </c>
      <c r="C10" s="155" t="s">
        <v>255</v>
      </c>
      <c r="D10" s="153" t="s">
        <v>256</v>
      </c>
      <c r="E10" s="153" t="s">
        <v>67</v>
      </c>
      <c r="F10" s="96">
        <v>39996</v>
      </c>
      <c r="G10" s="38" t="s">
        <v>254</v>
      </c>
      <c r="H10" s="24" t="s">
        <v>316</v>
      </c>
      <c r="I10" s="118">
        <v>45</v>
      </c>
      <c r="J10" s="62">
        <f t="shared" si="0"/>
        <v>16.071428571428573</v>
      </c>
      <c r="K10" s="134">
        <v>9.6999999999999993</v>
      </c>
      <c r="L10" s="41">
        <f t="shared" si="1"/>
        <v>38.799999999999997</v>
      </c>
      <c r="M10" s="134">
        <v>49.69</v>
      </c>
      <c r="N10" s="41">
        <f t="shared" si="2"/>
        <v>29.462668544978872</v>
      </c>
      <c r="O10" s="59">
        <f t="shared" si="3"/>
        <v>84.334097116407435</v>
      </c>
      <c r="P10" s="61">
        <f t="shared" si="4"/>
        <v>0.84334097116407436</v>
      </c>
      <c r="Q10" s="38" t="s">
        <v>273</v>
      </c>
      <c r="R10" s="10"/>
      <c r="S10" s="10"/>
      <c r="T10" s="7"/>
      <c r="U10" s="7"/>
      <c r="V10" s="7"/>
      <c r="W10" s="7"/>
      <c r="X10" s="7"/>
      <c r="Y10" s="7"/>
    </row>
    <row r="11" spans="1:25" ht="19.2" customHeight="1" x14ac:dyDescent="0.3">
      <c r="A11" s="25">
        <v>4</v>
      </c>
      <c r="B11" s="58">
        <v>8</v>
      </c>
      <c r="C11" s="157" t="s">
        <v>219</v>
      </c>
      <c r="D11" s="153" t="s">
        <v>220</v>
      </c>
      <c r="E11" s="153" t="s">
        <v>86</v>
      </c>
      <c r="F11" s="96">
        <v>40007</v>
      </c>
      <c r="G11" s="94" t="s">
        <v>35</v>
      </c>
      <c r="H11" s="24" t="s">
        <v>316</v>
      </c>
      <c r="I11" s="118">
        <v>27</v>
      </c>
      <c r="J11" s="62">
        <f t="shared" si="0"/>
        <v>9.6428571428571423</v>
      </c>
      <c r="K11" s="134">
        <v>9.3000000000000007</v>
      </c>
      <c r="L11" s="41">
        <f t="shared" si="1"/>
        <v>37.200000000000003</v>
      </c>
      <c r="M11" s="134">
        <v>43.22</v>
      </c>
      <c r="N11" s="41">
        <f t="shared" si="2"/>
        <v>33.873206848681164</v>
      </c>
      <c r="O11" s="59">
        <f t="shared" si="3"/>
        <v>80.716063991538306</v>
      </c>
      <c r="P11" s="61">
        <f t="shared" si="4"/>
        <v>0.807160639915383</v>
      </c>
      <c r="Q11" s="39" t="s">
        <v>205</v>
      </c>
      <c r="R11" s="10"/>
      <c r="S11" s="10"/>
      <c r="T11" s="6"/>
      <c r="U11" s="6"/>
      <c r="V11" s="6"/>
      <c r="W11" s="6"/>
      <c r="X11" s="6"/>
      <c r="Y11" s="6"/>
    </row>
    <row r="12" spans="1:25" ht="19.2" customHeight="1" x14ac:dyDescent="0.3">
      <c r="A12" s="25">
        <v>5</v>
      </c>
      <c r="B12" s="58">
        <v>8</v>
      </c>
      <c r="C12" s="158" t="s">
        <v>242</v>
      </c>
      <c r="D12" s="153" t="s">
        <v>243</v>
      </c>
      <c r="E12" s="153" t="s">
        <v>74</v>
      </c>
      <c r="F12" s="96">
        <v>40106</v>
      </c>
      <c r="G12" s="38" t="s">
        <v>56</v>
      </c>
      <c r="H12" s="24" t="s">
        <v>316</v>
      </c>
      <c r="I12" s="118">
        <v>18</v>
      </c>
      <c r="J12" s="62">
        <f t="shared" si="0"/>
        <v>6.4285714285714288</v>
      </c>
      <c r="K12" s="134">
        <v>8.9</v>
      </c>
      <c r="L12" s="41">
        <f t="shared" si="1"/>
        <v>35.6</v>
      </c>
      <c r="M12" s="134">
        <v>38.869999999999997</v>
      </c>
      <c r="N12" s="41">
        <f t="shared" si="2"/>
        <v>37.664008232570104</v>
      </c>
      <c r="O12" s="59">
        <f t="shared" si="3"/>
        <v>79.692579661141536</v>
      </c>
      <c r="P12" s="61">
        <f t="shared" si="4"/>
        <v>0.79692579661141538</v>
      </c>
      <c r="Q12" s="38" t="s">
        <v>270</v>
      </c>
      <c r="R12" s="10"/>
      <c r="S12" s="10"/>
      <c r="T12" s="3"/>
      <c r="U12" s="3"/>
      <c r="V12" s="3"/>
      <c r="W12" s="3"/>
      <c r="X12" s="3"/>
      <c r="Y12" s="3"/>
    </row>
    <row r="13" spans="1:25" ht="19.2" customHeight="1" x14ac:dyDescent="0.3">
      <c r="A13" s="25">
        <v>6</v>
      </c>
      <c r="B13" s="58">
        <v>8</v>
      </c>
      <c r="C13" s="155" t="s">
        <v>43</v>
      </c>
      <c r="D13" s="153" t="s">
        <v>224</v>
      </c>
      <c r="E13" s="153" t="s">
        <v>45</v>
      </c>
      <c r="F13" s="96">
        <v>39950</v>
      </c>
      <c r="G13" s="94" t="s">
        <v>35</v>
      </c>
      <c r="H13" s="24" t="s">
        <v>316</v>
      </c>
      <c r="I13" s="118">
        <v>48</v>
      </c>
      <c r="J13" s="62">
        <f t="shared" si="0"/>
        <v>17.142857142857142</v>
      </c>
      <c r="K13" s="134">
        <v>7.9</v>
      </c>
      <c r="L13" s="41">
        <f t="shared" si="1"/>
        <v>31.6</v>
      </c>
      <c r="M13" s="134">
        <v>48.22</v>
      </c>
      <c r="N13" s="41">
        <f t="shared" si="2"/>
        <v>30.360846121941105</v>
      </c>
      <c r="O13" s="59">
        <f t="shared" si="3"/>
        <v>79.103703264798256</v>
      </c>
      <c r="P13" s="61">
        <f t="shared" si="4"/>
        <v>0.79103703264798253</v>
      </c>
      <c r="Q13" s="38" t="s">
        <v>205</v>
      </c>
      <c r="R13" s="10"/>
      <c r="S13" s="10"/>
      <c r="T13" s="3"/>
      <c r="U13" s="3"/>
      <c r="V13" s="3"/>
      <c r="W13" s="3"/>
      <c r="X13" s="3"/>
      <c r="Y13" s="3"/>
    </row>
    <row r="14" spans="1:25" ht="19.2" customHeight="1" x14ac:dyDescent="0.3">
      <c r="A14" s="25">
        <v>7</v>
      </c>
      <c r="B14" s="58">
        <v>8</v>
      </c>
      <c r="C14" s="155" t="s">
        <v>252</v>
      </c>
      <c r="D14" s="153" t="s">
        <v>89</v>
      </c>
      <c r="E14" s="153" t="s">
        <v>253</v>
      </c>
      <c r="F14" s="96">
        <v>39829</v>
      </c>
      <c r="G14" s="38" t="s">
        <v>254</v>
      </c>
      <c r="H14" s="24" t="s">
        <v>316</v>
      </c>
      <c r="I14" s="13">
        <v>49</v>
      </c>
      <c r="J14" s="62">
        <f t="shared" si="0"/>
        <v>17.5</v>
      </c>
      <c r="K14" s="134">
        <v>9.6999999999999993</v>
      </c>
      <c r="L14" s="41">
        <f t="shared" si="1"/>
        <v>38.799999999999997</v>
      </c>
      <c r="M14" s="134">
        <v>65.400000000000006</v>
      </c>
      <c r="N14" s="41">
        <f t="shared" si="2"/>
        <v>22.38532110091743</v>
      </c>
      <c r="O14" s="59">
        <f t="shared" si="3"/>
        <v>78.685321100917434</v>
      </c>
      <c r="P14" s="61">
        <f t="shared" si="4"/>
        <v>0.78685321100917438</v>
      </c>
      <c r="Q14" s="38" t="s">
        <v>273</v>
      </c>
      <c r="R14" s="10"/>
      <c r="S14" s="10"/>
      <c r="T14" s="3"/>
      <c r="U14" s="3"/>
      <c r="V14" s="3"/>
      <c r="W14" s="3"/>
      <c r="X14" s="3"/>
      <c r="Y14" s="3"/>
    </row>
    <row r="15" spans="1:25" s="2" customFormat="1" ht="19.2" customHeight="1" x14ac:dyDescent="0.3">
      <c r="A15" s="25">
        <v>8</v>
      </c>
      <c r="B15" s="58">
        <v>8</v>
      </c>
      <c r="C15" s="86" t="s">
        <v>240</v>
      </c>
      <c r="D15" s="64" t="s">
        <v>180</v>
      </c>
      <c r="E15" s="64" t="s">
        <v>241</v>
      </c>
      <c r="F15" s="96">
        <v>39968</v>
      </c>
      <c r="G15" s="38" t="str">
        <f>[1]Лист3!$G$10</f>
        <v>МБОУ "СОШ №10" им. Бембетова В.А.</v>
      </c>
      <c r="H15" s="48"/>
      <c r="I15" s="13">
        <v>20</v>
      </c>
      <c r="J15" s="62">
        <f t="shared" si="0"/>
        <v>7.1428571428571432</v>
      </c>
      <c r="K15" s="134">
        <v>8.5</v>
      </c>
      <c r="L15" s="41">
        <f t="shared" si="1"/>
        <v>34</v>
      </c>
      <c r="M15" s="134">
        <v>43.38</v>
      </c>
      <c r="N15" s="41">
        <f t="shared" si="2"/>
        <v>33.748271092669434</v>
      </c>
      <c r="O15" s="59">
        <f t="shared" si="3"/>
        <v>74.89112823552658</v>
      </c>
      <c r="P15" s="61">
        <f t="shared" si="4"/>
        <v>0.74891128235526583</v>
      </c>
      <c r="Q15" s="38" t="s">
        <v>269</v>
      </c>
      <c r="R15" s="10"/>
      <c r="S15" s="10"/>
      <c r="T15" s="3"/>
      <c r="U15" s="3"/>
      <c r="V15" s="3"/>
      <c r="W15" s="3"/>
      <c r="X15" s="3"/>
      <c r="Y15" s="3"/>
    </row>
    <row r="16" spans="1:25" ht="19.2" customHeight="1" x14ac:dyDescent="0.3">
      <c r="A16" s="25">
        <v>9</v>
      </c>
      <c r="B16" s="58">
        <v>8</v>
      </c>
      <c r="C16" s="102" t="s">
        <v>141</v>
      </c>
      <c r="D16" s="64" t="s">
        <v>99</v>
      </c>
      <c r="E16" s="64" t="s">
        <v>152</v>
      </c>
      <c r="F16" s="96">
        <v>40047</v>
      </c>
      <c r="G16" s="37" t="s">
        <v>46</v>
      </c>
      <c r="H16" s="24"/>
      <c r="I16" s="118">
        <v>25</v>
      </c>
      <c r="J16" s="62">
        <f t="shared" si="0"/>
        <v>8.9285714285714288</v>
      </c>
      <c r="K16" s="134">
        <v>8.1</v>
      </c>
      <c r="L16" s="41">
        <f t="shared" si="1"/>
        <v>32.4</v>
      </c>
      <c r="M16" s="134">
        <v>47.66</v>
      </c>
      <c r="N16" s="41">
        <f t="shared" si="2"/>
        <v>30.717582878724301</v>
      </c>
      <c r="O16" s="59">
        <f t="shared" si="3"/>
        <v>72.046154307295723</v>
      </c>
      <c r="P16" s="61">
        <f t="shared" si="4"/>
        <v>0.72046154307295718</v>
      </c>
      <c r="Q16" s="37" t="s">
        <v>126</v>
      </c>
      <c r="R16" s="10"/>
      <c r="S16" s="10"/>
      <c r="T16" s="3"/>
      <c r="U16" s="3"/>
    </row>
    <row r="17" spans="1:21" ht="19.2" customHeight="1" x14ac:dyDescent="0.3">
      <c r="A17" s="25">
        <v>10</v>
      </c>
      <c r="B17" s="58">
        <v>8</v>
      </c>
      <c r="C17" s="86" t="s">
        <v>245</v>
      </c>
      <c r="D17" s="64" t="s">
        <v>246</v>
      </c>
      <c r="E17" s="64" t="s">
        <v>247</v>
      </c>
      <c r="F17" s="96">
        <v>39931</v>
      </c>
      <c r="G17" s="38" t="s">
        <v>248</v>
      </c>
      <c r="H17" s="24"/>
      <c r="I17" s="118">
        <v>9</v>
      </c>
      <c r="J17" s="62">
        <f t="shared" si="0"/>
        <v>3.2142857142857144</v>
      </c>
      <c r="K17" s="134">
        <v>9.1999999999999993</v>
      </c>
      <c r="L17" s="41">
        <f t="shared" si="1"/>
        <v>36.799999999999997</v>
      </c>
      <c r="M17" s="134">
        <v>49.53</v>
      </c>
      <c r="N17" s="41">
        <f t="shared" si="2"/>
        <v>29.557843731072076</v>
      </c>
      <c r="O17" s="59">
        <f t="shared" si="3"/>
        <v>69.572129445357788</v>
      </c>
      <c r="P17" s="61">
        <f t="shared" si="4"/>
        <v>0.69572129445357789</v>
      </c>
      <c r="Q17" s="95" t="s">
        <v>271</v>
      </c>
      <c r="R17" s="10"/>
      <c r="S17" s="10"/>
      <c r="T17" s="3"/>
      <c r="U17" s="3"/>
    </row>
    <row r="18" spans="1:21" ht="19.2" customHeight="1" x14ac:dyDescent="0.3">
      <c r="A18" s="25">
        <v>11</v>
      </c>
      <c r="B18" s="58">
        <v>8</v>
      </c>
      <c r="C18" s="102" t="s">
        <v>244</v>
      </c>
      <c r="D18" s="64" t="s">
        <v>66</v>
      </c>
      <c r="E18" s="64" t="s">
        <v>93</v>
      </c>
      <c r="F18" s="96">
        <v>40193</v>
      </c>
      <c r="G18" s="37" t="s">
        <v>116</v>
      </c>
      <c r="H18" s="24"/>
      <c r="I18" s="13">
        <v>30</v>
      </c>
      <c r="J18" s="62">
        <f t="shared" si="0"/>
        <v>10.714285714285714</v>
      </c>
      <c r="K18" s="134">
        <v>8.6999999999999993</v>
      </c>
      <c r="L18" s="41">
        <f t="shared" si="1"/>
        <v>34.799999999999997</v>
      </c>
      <c r="M18" s="134">
        <v>61.03</v>
      </c>
      <c r="N18" s="41">
        <f t="shared" si="2"/>
        <v>23.988202523349173</v>
      </c>
      <c r="O18" s="59">
        <f t="shared" si="3"/>
        <v>69.502488237634878</v>
      </c>
      <c r="P18" s="61">
        <f t="shared" si="4"/>
        <v>0.69502488237634874</v>
      </c>
      <c r="Q18" s="37" t="s">
        <v>209</v>
      </c>
      <c r="R18" s="10"/>
      <c r="S18" s="10"/>
      <c r="T18" s="3"/>
      <c r="U18" s="3"/>
    </row>
    <row r="19" spans="1:21" ht="19.2" customHeight="1" x14ac:dyDescent="0.3">
      <c r="A19" s="25">
        <v>12</v>
      </c>
      <c r="B19" s="58">
        <v>8</v>
      </c>
      <c r="C19" s="102" t="s">
        <v>231</v>
      </c>
      <c r="D19" s="64" t="s">
        <v>232</v>
      </c>
      <c r="E19" s="64" t="s">
        <v>233</v>
      </c>
      <c r="F19" s="96">
        <v>40163</v>
      </c>
      <c r="G19" s="37" t="s">
        <v>46</v>
      </c>
      <c r="H19" s="48"/>
      <c r="I19" s="118">
        <v>19</v>
      </c>
      <c r="J19" s="62">
        <f t="shared" si="0"/>
        <v>6.7857142857142856</v>
      </c>
      <c r="K19" s="134">
        <v>9.8000000000000007</v>
      </c>
      <c r="L19" s="41">
        <f t="shared" si="1"/>
        <v>39.200000000000003</v>
      </c>
      <c r="M19" s="134">
        <v>65.72</v>
      </c>
      <c r="N19" s="41">
        <f t="shared" si="2"/>
        <v>22.276323797930615</v>
      </c>
      <c r="O19" s="59">
        <f t="shared" si="3"/>
        <v>68.26203808364491</v>
      </c>
      <c r="P19" s="61">
        <f t="shared" si="4"/>
        <v>0.68262038083644905</v>
      </c>
      <c r="Q19" s="37" t="s">
        <v>126</v>
      </c>
      <c r="R19" s="10"/>
      <c r="S19" s="10"/>
      <c r="T19" s="3"/>
      <c r="U19" s="3"/>
    </row>
    <row r="20" spans="1:21" ht="19.2" customHeight="1" x14ac:dyDescent="0.3">
      <c r="A20" s="25">
        <v>13</v>
      </c>
      <c r="B20" s="58">
        <v>8</v>
      </c>
      <c r="C20" s="102" t="s">
        <v>216</v>
      </c>
      <c r="D20" s="64" t="s">
        <v>217</v>
      </c>
      <c r="E20" s="64" t="s">
        <v>218</v>
      </c>
      <c r="F20" s="103">
        <v>40244</v>
      </c>
      <c r="G20" s="37" t="s">
        <v>83</v>
      </c>
      <c r="H20" s="24"/>
      <c r="I20" s="118">
        <v>28</v>
      </c>
      <c r="J20" s="62">
        <f t="shared" si="0"/>
        <v>10</v>
      </c>
      <c r="K20" s="134">
        <v>8.1</v>
      </c>
      <c r="L20" s="41">
        <f t="shared" si="1"/>
        <v>32.4</v>
      </c>
      <c r="M20" s="134">
        <v>58.25</v>
      </c>
      <c r="N20" s="41">
        <f t="shared" si="2"/>
        <v>25.133047210300429</v>
      </c>
      <c r="O20" s="59">
        <f t="shared" si="3"/>
        <v>67.533047210300424</v>
      </c>
      <c r="P20" s="61">
        <f t="shared" si="4"/>
        <v>0.67533047210300423</v>
      </c>
      <c r="Q20" s="37" t="s">
        <v>266</v>
      </c>
      <c r="R20" s="10"/>
      <c r="S20" s="10"/>
      <c r="T20" s="3"/>
      <c r="U20" s="3"/>
    </row>
    <row r="21" spans="1:21" ht="19.2" customHeight="1" x14ac:dyDescent="0.3">
      <c r="A21" s="25">
        <v>14</v>
      </c>
      <c r="B21" s="58">
        <v>8</v>
      </c>
      <c r="C21" s="86" t="s">
        <v>249</v>
      </c>
      <c r="D21" s="64" t="s">
        <v>99</v>
      </c>
      <c r="E21" s="64" t="s">
        <v>106</v>
      </c>
      <c r="F21" s="96">
        <v>40235</v>
      </c>
      <c r="G21" s="38" t="s">
        <v>248</v>
      </c>
      <c r="H21" s="24"/>
      <c r="I21" s="118">
        <v>5</v>
      </c>
      <c r="J21" s="62">
        <f t="shared" si="0"/>
        <v>1.7857142857142858</v>
      </c>
      <c r="K21" s="134">
        <v>9.4</v>
      </c>
      <c r="L21" s="41">
        <f t="shared" si="1"/>
        <v>37.6</v>
      </c>
      <c r="M21" s="134">
        <v>57.25</v>
      </c>
      <c r="N21" s="41">
        <f t="shared" si="2"/>
        <v>25.572052401746724</v>
      </c>
      <c r="O21" s="59">
        <f t="shared" si="3"/>
        <v>64.957766687461003</v>
      </c>
      <c r="P21" s="61">
        <f t="shared" si="4"/>
        <v>0.64957766687461005</v>
      </c>
      <c r="Q21" s="95" t="s">
        <v>271</v>
      </c>
      <c r="R21" s="10"/>
      <c r="S21" s="10"/>
      <c r="T21" s="3"/>
      <c r="U21" s="3"/>
    </row>
    <row r="22" spans="1:21" ht="19.2" customHeight="1" x14ac:dyDescent="0.3">
      <c r="A22" s="25">
        <v>15</v>
      </c>
      <c r="B22" s="58">
        <v>8</v>
      </c>
      <c r="C22" s="104" t="s">
        <v>227</v>
      </c>
      <c r="D22" s="64" t="s">
        <v>22</v>
      </c>
      <c r="E22" s="64" t="s">
        <v>59</v>
      </c>
      <c r="F22" s="93">
        <v>39980</v>
      </c>
      <c r="G22" s="94" t="s">
        <v>42</v>
      </c>
      <c r="H22" s="48"/>
      <c r="I22" s="118">
        <v>24</v>
      </c>
      <c r="J22" s="62">
        <f t="shared" si="0"/>
        <v>8.5714285714285712</v>
      </c>
      <c r="K22" s="134">
        <v>6.2</v>
      </c>
      <c r="L22" s="41">
        <f t="shared" si="1"/>
        <v>24.8</v>
      </c>
      <c r="M22" s="134">
        <v>46.69</v>
      </c>
      <c r="N22" s="41">
        <f t="shared" si="2"/>
        <v>31.355750696080534</v>
      </c>
      <c r="O22" s="59">
        <f t="shared" si="3"/>
        <v>64.727179267509115</v>
      </c>
      <c r="P22" s="61">
        <f t="shared" si="4"/>
        <v>0.64727179267509116</v>
      </c>
      <c r="Q22" s="94" t="s">
        <v>267</v>
      </c>
      <c r="R22" s="10"/>
      <c r="S22" s="10"/>
      <c r="T22" s="3"/>
      <c r="U22" s="3"/>
    </row>
    <row r="23" spans="1:21" ht="19.2" customHeight="1" x14ac:dyDescent="0.3">
      <c r="A23" s="25">
        <v>16</v>
      </c>
      <c r="B23" s="58">
        <v>8</v>
      </c>
      <c r="C23" s="102" t="s">
        <v>258</v>
      </c>
      <c r="D23" s="64" t="s">
        <v>37</v>
      </c>
      <c r="E23" s="64" t="s">
        <v>122</v>
      </c>
      <c r="F23" s="96">
        <v>40091</v>
      </c>
      <c r="G23" s="37" t="s">
        <v>83</v>
      </c>
      <c r="H23" s="92"/>
      <c r="I23" s="116">
        <v>38</v>
      </c>
      <c r="J23" s="62">
        <f t="shared" si="0"/>
        <v>13.571428571428571</v>
      </c>
      <c r="K23" s="116">
        <v>6.2</v>
      </c>
      <c r="L23" s="41">
        <f t="shared" si="1"/>
        <v>24.8</v>
      </c>
      <c r="M23" s="116">
        <v>63.65</v>
      </c>
      <c r="N23" s="41">
        <f t="shared" si="2"/>
        <v>23.000785545954439</v>
      </c>
      <c r="O23" s="59">
        <f t="shared" si="3"/>
        <v>61.37221411738301</v>
      </c>
      <c r="P23" s="61">
        <f t="shared" si="4"/>
        <v>0.61372214117383006</v>
      </c>
      <c r="Q23" s="37" t="s">
        <v>266</v>
      </c>
      <c r="R23" s="10"/>
      <c r="S23" s="10"/>
      <c r="T23" s="3"/>
      <c r="U23" s="3"/>
    </row>
    <row r="24" spans="1:21" ht="19.2" customHeight="1" x14ac:dyDescent="0.3">
      <c r="A24" s="25">
        <v>17</v>
      </c>
      <c r="B24" s="58">
        <v>8</v>
      </c>
      <c r="C24" s="86" t="s">
        <v>225</v>
      </c>
      <c r="D24" s="64" t="s">
        <v>226</v>
      </c>
      <c r="E24" s="64" t="s">
        <v>41</v>
      </c>
      <c r="F24" s="96">
        <v>39970</v>
      </c>
      <c r="G24" s="94" t="s">
        <v>35</v>
      </c>
      <c r="H24" s="48"/>
      <c r="I24" s="118">
        <v>48</v>
      </c>
      <c r="J24" s="62">
        <f t="shared" si="0"/>
        <v>17.142857142857142</v>
      </c>
      <c r="K24" s="135">
        <v>2.2000000000000002</v>
      </c>
      <c r="L24" s="41">
        <f t="shared" si="1"/>
        <v>8.8000000000000007</v>
      </c>
      <c r="M24" s="135">
        <v>41.78</v>
      </c>
      <c r="N24" s="41">
        <f t="shared" si="2"/>
        <v>35.040689325035899</v>
      </c>
      <c r="O24" s="59">
        <f t="shared" si="3"/>
        <v>60.983546467893042</v>
      </c>
      <c r="P24" s="61">
        <f t="shared" si="4"/>
        <v>0.60983546467893046</v>
      </c>
      <c r="Q24" s="38" t="s">
        <v>205</v>
      </c>
      <c r="R24" s="10"/>
      <c r="S24" s="10"/>
      <c r="T24" s="3"/>
      <c r="U24" s="3"/>
    </row>
    <row r="25" spans="1:21" ht="19.2" customHeight="1" x14ac:dyDescent="0.3">
      <c r="A25" s="25">
        <v>18</v>
      </c>
      <c r="B25" s="58">
        <v>8</v>
      </c>
      <c r="C25" s="102" t="s">
        <v>234</v>
      </c>
      <c r="D25" s="64" t="s">
        <v>99</v>
      </c>
      <c r="E25" s="64" t="s">
        <v>235</v>
      </c>
      <c r="F25" s="96">
        <v>40047</v>
      </c>
      <c r="G25" s="37" t="s">
        <v>46</v>
      </c>
      <c r="H25" s="24"/>
      <c r="I25" s="118">
        <v>29</v>
      </c>
      <c r="J25" s="62">
        <f t="shared" si="0"/>
        <v>10.357142857142858</v>
      </c>
      <c r="K25" s="134">
        <v>7</v>
      </c>
      <c r="L25" s="41">
        <f t="shared" si="1"/>
        <v>28</v>
      </c>
      <c r="M25" s="134">
        <v>65.59</v>
      </c>
      <c r="N25" s="41">
        <f t="shared" si="2"/>
        <v>22.320475682268636</v>
      </c>
      <c r="O25" s="59">
        <f t="shared" si="3"/>
        <v>60.677618539411498</v>
      </c>
      <c r="P25" s="61">
        <f t="shared" si="4"/>
        <v>0.60677618539411493</v>
      </c>
      <c r="Q25" s="37" t="s">
        <v>126</v>
      </c>
      <c r="R25" s="10"/>
      <c r="S25" s="10"/>
      <c r="T25" s="3"/>
      <c r="U25" s="3"/>
    </row>
    <row r="26" spans="1:21" ht="19.2" customHeight="1" x14ac:dyDescent="0.3">
      <c r="A26" s="25">
        <v>19</v>
      </c>
      <c r="B26" s="58">
        <v>8</v>
      </c>
      <c r="C26" s="86" t="s">
        <v>175</v>
      </c>
      <c r="D26" s="106" t="s">
        <v>155</v>
      </c>
      <c r="E26" s="106" t="s">
        <v>45</v>
      </c>
      <c r="F26" s="96">
        <v>39856</v>
      </c>
      <c r="G26" s="38" t="str">
        <f>[1]Лист3!$G$10</f>
        <v>МБОУ "СОШ №10" им. Бембетова В.А.</v>
      </c>
      <c r="H26" s="92"/>
      <c r="I26" s="116">
        <v>15</v>
      </c>
      <c r="J26" s="62">
        <f t="shared" si="0"/>
        <v>5.3571428571428568</v>
      </c>
      <c r="K26" s="116">
        <v>5.6</v>
      </c>
      <c r="L26" s="41">
        <f t="shared" si="1"/>
        <v>22.4</v>
      </c>
      <c r="M26" s="116">
        <v>51.4</v>
      </c>
      <c r="N26" s="41">
        <f t="shared" si="2"/>
        <v>28.482490272373543</v>
      </c>
      <c r="O26" s="59">
        <f t="shared" si="3"/>
        <v>56.239633129516399</v>
      </c>
      <c r="P26" s="61">
        <f t="shared" si="4"/>
        <v>0.56239633129516398</v>
      </c>
      <c r="Q26" s="38" t="s">
        <v>269</v>
      </c>
      <c r="R26" s="10"/>
      <c r="S26" s="10"/>
      <c r="T26" s="3"/>
      <c r="U26" s="3"/>
    </row>
    <row r="27" spans="1:21" ht="19.2" customHeight="1" x14ac:dyDescent="0.3">
      <c r="A27" s="25">
        <v>20</v>
      </c>
      <c r="B27" s="58">
        <v>8</v>
      </c>
      <c r="C27" s="102" t="s">
        <v>261</v>
      </c>
      <c r="D27" s="106" t="s">
        <v>262</v>
      </c>
      <c r="E27" s="106" t="s">
        <v>263</v>
      </c>
      <c r="F27" s="96">
        <v>40177</v>
      </c>
      <c r="G27" s="38" t="str">
        <f>[1]Лист3!$G$10</f>
        <v>МБОУ "СОШ №10" им. Бембетова В.А.</v>
      </c>
      <c r="H27" s="92"/>
      <c r="I27" s="116">
        <v>19</v>
      </c>
      <c r="J27" s="62">
        <f t="shared" si="0"/>
        <v>6.7857142857142856</v>
      </c>
      <c r="K27" s="116">
        <v>8.6</v>
      </c>
      <c r="L27" s="41">
        <f t="shared" si="1"/>
        <v>34.4</v>
      </c>
      <c r="M27" s="116">
        <v>106.97</v>
      </c>
      <c r="N27" s="41">
        <f t="shared" si="2"/>
        <v>13.686080209404507</v>
      </c>
      <c r="O27" s="59">
        <f t="shared" si="3"/>
        <v>54.871794495118792</v>
      </c>
      <c r="P27" s="61">
        <f t="shared" si="4"/>
        <v>0.54871794495118786</v>
      </c>
      <c r="Q27" s="38" t="s">
        <v>269</v>
      </c>
      <c r="R27" s="10"/>
      <c r="S27" s="10"/>
      <c r="T27" s="3"/>
      <c r="U27" s="3"/>
    </row>
    <row r="28" spans="1:21" ht="19.2" customHeight="1" x14ac:dyDescent="0.3">
      <c r="A28" s="25">
        <v>21</v>
      </c>
      <c r="B28" s="58">
        <v>8</v>
      </c>
      <c r="C28" s="81" t="s">
        <v>259</v>
      </c>
      <c r="D28" s="64" t="s">
        <v>260</v>
      </c>
      <c r="E28" s="64" t="s">
        <v>106</v>
      </c>
      <c r="F28" s="105">
        <v>39931</v>
      </c>
      <c r="G28" s="38" t="s">
        <v>78</v>
      </c>
      <c r="H28" s="92"/>
      <c r="I28" s="116">
        <v>29</v>
      </c>
      <c r="J28" s="62">
        <f t="shared" si="0"/>
        <v>10.357142857142858</v>
      </c>
      <c r="K28" s="116">
        <v>6.6</v>
      </c>
      <c r="L28" s="41">
        <f t="shared" si="1"/>
        <v>26.4</v>
      </c>
      <c r="M28" s="116">
        <v>82.84</v>
      </c>
      <c r="N28" s="41">
        <f t="shared" si="2"/>
        <v>17.672621921776919</v>
      </c>
      <c r="O28" s="59">
        <f t="shared" si="3"/>
        <v>54.429764778919775</v>
      </c>
      <c r="P28" s="61">
        <f t="shared" si="4"/>
        <v>0.54429764778919776</v>
      </c>
      <c r="Q28" s="72" t="s">
        <v>275</v>
      </c>
      <c r="R28" s="10"/>
      <c r="S28" s="10"/>
      <c r="T28" s="3"/>
      <c r="U28" s="3"/>
    </row>
    <row r="29" spans="1:21" ht="19.2" customHeight="1" x14ac:dyDescent="0.3">
      <c r="A29" s="25">
        <v>22</v>
      </c>
      <c r="B29" s="58"/>
      <c r="C29" s="104" t="s">
        <v>228</v>
      </c>
      <c r="D29" s="64" t="s">
        <v>229</v>
      </c>
      <c r="E29" s="64" t="s">
        <v>230</v>
      </c>
      <c r="F29" s="93">
        <v>45111</v>
      </c>
      <c r="G29" s="94" t="s">
        <v>42</v>
      </c>
      <c r="H29" s="24"/>
      <c r="I29" s="118">
        <v>23</v>
      </c>
      <c r="J29" s="62">
        <f t="shared" si="0"/>
        <v>8.2142857142857135</v>
      </c>
      <c r="K29" s="134">
        <v>6</v>
      </c>
      <c r="L29" s="41">
        <f t="shared" si="1"/>
        <v>24</v>
      </c>
      <c r="M29" s="134">
        <v>68.28</v>
      </c>
      <c r="N29" s="41">
        <f t="shared" si="2"/>
        <v>21.441124780316343</v>
      </c>
      <c r="O29" s="59">
        <f t="shared" si="3"/>
        <v>53.655410494602059</v>
      </c>
      <c r="P29" s="61">
        <f t="shared" si="4"/>
        <v>0.53655410494602063</v>
      </c>
      <c r="Q29" s="94" t="s">
        <v>267</v>
      </c>
      <c r="R29" s="10"/>
      <c r="S29" s="10"/>
      <c r="T29" s="3"/>
      <c r="U29" s="3"/>
    </row>
    <row r="30" spans="1:21" ht="19.2" customHeight="1" x14ac:dyDescent="0.3">
      <c r="A30" s="25">
        <v>23</v>
      </c>
      <c r="B30" s="58">
        <v>8</v>
      </c>
      <c r="C30" s="102" t="s">
        <v>238</v>
      </c>
      <c r="D30" s="64" t="s">
        <v>224</v>
      </c>
      <c r="E30" s="64" t="s">
        <v>239</v>
      </c>
      <c r="F30" s="96">
        <v>40078</v>
      </c>
      <c r="G30" s="37" t="s">
        <v>156</v>
      </c>
      <c r="H30" s="24"/>
      <c r="I30" s="118">
        <v>15</v>
      </c>
      <c r="J30" s="62">
        <f t="shared" si="0"/>
        <v>5.3571428571428568</v>
      </c>
      <c r="K30" s="134">
        <v>6.6</v>
      </c>
      <c r="L30" s="41">
        <f t="shared" si="1"/>
        <v>26.4</v>
      </c>
      <c r="M30" s="134">
        <v>72.19</v>
      </c>
      <c r="N30" s="41">
        <f t="shared" si="2"/>
        <v>20.27981714918964</v>
      </c>
      <c r="O30" s="59">
        <f t="shared" si="3"/>
        <v>52.036960006332492</v>
      </c>
      <c r="P30" s="61">
        <f t="shared" si="4"/>
        <v>0.52036960006332489</v>
      </c>
      <c r="Q30" s="37" t="s">
        <v>208</v>
      </c>
      <c r="R30" s="10"/>
      <c r="S30" s="10"/>
      <c r="T30" s="3"/>
      <c r="U30" s="3"/>
    </row>
    <row r="31" spans="1:21" ht="31.2" x14ac:dyDescent="0.3">
      <c r="A31" s="25">
        <v>24</v>
      </c>
      <c r="B31" s="58">
        <v>8</v>
      </c>
      <c r="C31" s="81" t="s">
        <v>174</v>
      </c>
      <c r="D31" s="64" t="s">
        <v>105</v>
      </c>
      <c r="E31" s="64" t="s">
        <v>257</v>
      </c>
      <c r="F31" s="105">
        <v>40233</v>
      </c>
      <c r="G31" s="38" t="s">
        <v>78</v>
      </c>
      <c r="H31" s="92"/>
      <c r="I31" s="116">
        <v>22</v>
      </c>
      <c r="J31" s="62">
        <f t="shared" si="0"/>
        <v>7.8571428571428568</v>
      </c>
      <c r="K31" s="116">
        <v>0</v>
      </c>
      <c r="L31" s="41">
        <f t="shared" si="1"/>
        <v>0</v>
      </c>
      <c r="M31" s="116">
        <v>65.97</v>
      </c>
      <c r="N31" s="41">
        <f t="shared" si="2"/>
        <v>22.191905411550707</v>
      </c>
      <c r="O31" s="59">
        <f t="shared" si="3"/>
        <v>30.049048268693564</v>
      </c>
      <c r="P31" s="61">
        <f t="shared" si="4"/>
        <v>0.30049048268693562</v>
      </c>
      <c r="Q31" s="72" t="s">
        <v>274</v>
      </c>
    </row>
    <row r="32" spans="1:21" ht="15.6" x14ac:dyDescent="0.3">
      <c r="A32" s="25">
        <v>25</v>
      </c>
      <c r="B32" s="58">
        <v>8</v>
      </c>
      <c r="C32" s="102" t="s">
        <v>236</v>
      </c>
      <c r="D32" s="64" t="s">
        <v>155</v>
      </c>
      <c r="E32" s="64" t="s">
        <v>237</v>
      </c>
      <c r="F32" s="96">
        <v>40298</v>
      </c>
      <c r="G32" s="37" t="s">
        <v>156</v>
      </c>
      <c r="H32" s="24"/>
      <c r="I32" s="118">
        <v>12</v>
      </c>
      <c r="J32" s="62">
        <f t="shared" si="0"/>
        <v>4.2857142857142856</v>
      </c>
      <c r="K32" s="134">
        <v>0</v>
      </c>
      <c r="L32" s="41">
        <f t="shared" si="1"/>
        <v>0</v>
      </c>
      <c r="M32" s="134">
        <v>77.63</v>
      </c>
      <c r="N32" s="41">
        <f t="shared" si="2"/>
        <v>18.858688651294603</v>
      </c>
      <c r="O32" s="59">
        <f t="shared" si="3"/>
        <v>23.144402937008888</v>
      </c>
      <c r="P32" s="61">
        <f t="shared" si="4"/>
        <v>0.23144402937008887</v>
      </c>
      <c r="Q32" s="37" t="s">
        <v>268</v>
      </c>
    </row>
    <row r="33" spans="1:17" ht="15.6" x14ac:dyDescent="0.3">
      <c r="A33" s="25">
        <v>26</v>
      </c>
      <c r="B33" s="58">
        <v>8</v>
      </c>
      <c r="C33" s="102" t="s">
        <v>264</v>
      </c>
      <c r="D33" s="106" t="s">
        <v>265</v>
      </c>
      <c r="E33" s="106" t="s">
        <v>233</v>
      </c>
      <c r="F33" s="107">
        <v>40144</v>
      </c>
      <c r="G33" s="82" t="s">
        <v>156</v>
      </c>
      <c r="H33" s="92"/>
      <c r="I33" s="116">
        <v>7</v>
      </c>
      <c r="J33" s="62">
        <f t="shared" si="0"/>
        <v>2.5</v>
      </c>
      <c r="K33" s="116">
        <v>0</v>
      </c>
      <c r="L33" s="41">
        <f t="shared" si="1"/>
        <v>0</v>
      </c>
      <c r="M33" s="116" t="s">
        <v>317</v>
      </c>
      <c r="N33" s="41">
        <v>0</v>
      </c>
      <c r="O33" s="59">
        <f t="shared" si="3"/>
        <v>2.5</v>
      </c>
      <c r="P33" s="61">
        <f t="shared" si="4"/>
        <v>2.5000000000000001E-2</v>
      </c>
      <c r="Q33" s="37" t="s">
        <v>268</v>
      </c>
    </row>
    <row r="35" spans="1:17" x14ac:dyDescent="0.25">
      <c r="B35" s="17" t="s">
        <v>25</v>
      </c>
      <c r="D35" s="14" t="s">
        <v>304</v>
      </c>
    </row>
    <row r="38" spans="1:17" x14ac:dyDescent="0.25">
      <c r="B38" s="17" t="s">
        <v>20</v>
      </c>
      <c r="D38" s="14" t="s">
        <v>305</v>
      </c>
    </row>
    <row r="39" spans="1:17" x14ac:dyDescent="0.25">
      <c r="D39" s="14" t="s">
        <v>306</v>
      </c>
    </row>
    <row r="40" spans="1:17" x14ac:dyDescent="0.25">
      <c r="D40" s="14" t="s">
        <v>307</v>
      </c>
    </row>
    <row r="41" spans="1:17" x14ac:dyDescent="0.25">
      <c r="D41" s="14" t="s">
        <v>308</v>
      </c>
    </row>
    <row r="42" spans="1:17" x14ac:dyDescent="0.25">
      <c r="D42" s="14" t="s">
        <v>21</v>
      </c>
    </row>
    <row r="43" spans="1:17" x14ac:dyDescent="0.25">
      <c r="D43" s="14" t="s">
        <v>309</v>
      </c>
    </row>
    <row r="44" spans="1:17" x14ac:dyDescent="0.25">
      <c r="D44" s="14" t="s">
        <v>310</v>
      </c>
    </row>
    <row r="45" spans="1:17" x14ac:dyDescent="0.25">
      <c r="D45" s="14" t="s">
        <v>311</v>
      </c>
    </row>
  </sheetData>
  <sortState ref="C8:Q33">
    <sortCondition descending="1" ref="P8:P33"/>
    <sortCondition ref="C8:C33"/>
  </sortState>
  <mergeCells count="17"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X6:Y6"/>
    <mergeCell ref="M6:N6"/>
    <mergeCell ref="O6:O7"/>
    <mergeCell ref="P6:P7"/>
    <mergeCell ref="Q6:Q7"/>
    <mergeCell ref="T6:U6"/>
    <mergeCell ref="V6:W6"/>
  </mergeCells>
  <pageMargins left="0.25" right="0.25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zoomScale="80" zoomScaleNormal="80" workbookViewId="0">
      <selection activeCell="G6" sqref="G6:G7"/>
    </sheetView>
  </sheetViews>
  <sheetFormatPr defaultRowHeight="13.2" x14ac:dyDescent="0.25"/>
  <cols>
    <col min="1" max="1" width="9.44140625" style="17" bestFit="1" customWidth="1"/>
    <col min="2" max="2" width="10.5546875" style="17" customWidth="1"/>
    <col min="3" max="3" width="14.6640625" style="14" customWidth="1"/>
    <col min="4" max="4" width="15" style="14" customWidth="1"/>
    <col min="5" max="5" width="18.6640625" style="14" customWidth="1"/>
    <col min="6" max="6" width="11.6640625" style="14" customWidth="1"/>
    <col min="7" max="7" width="31.6640625" style="14" customWidth="1"/>
    <col min="8" max="8" width="11.109375" style="14" customWidth="1"/>
    <col min="9" max="9" width="7.6640625" style="130" customWidth="1"/>
    <col min="10" max="10" width="8" style="14" customWidth="1"/>
    <col min="11" max="11" width="6.88671875" style="14" customWidth="1"/>
    <col min="12" max="12" width="6.6640625" style="14" customWidth="1"/>
    <col min="13" max="13" width="7.33203125" style="14" customWidth="1"/>
    <col min="14" max="14" width="11.88671875" style="14" customWidth="1"/>
    <col min="15" max="15" width="11.44140625" style="14" customWidth="1"/>
    <col min="16" max="16" width="10.6640625" style="14" customWidth="1"/>
    <col min="17" max="17" width="36.88671875" style="14" customWidth="1"/>
    <col min="19" max="19" width="4.109375" customWidth="1"/>
    <col min="20" max="20" width="0" hidden="1" customWidth="1"/>
    <col min="21" max="21" width="10" customWidth="1"/>
    <col min="22" max="22" width="12.33203125" customWidth="1"/>
    <col min="23" max="23" width="17.88671875" customWidth="1"/>
    <col min="24" max="24" width="9.33203125" customWidth="1"/>
    <col min="25" max="25" width="7.6640625" customWidth="1"/>
  </cols>
  <sheetData>
    <row r="1" spans="1:25" s="22" customFormat="1" ht="15.6" x14ac:dyDescent="0.3">
      <c r="A1" s="32"/>
      <c r="B1" s="32"/>
      <c r="C1" s="26"/>
      <c r="D1" s="26"/>
      <c r="E1" s="26"/>
      <c r="F1" s="26"/>
      <c r="G1" s="26"/>
      <c r="H1" s="26"/>
      <c r="I1" s="129"/>
      <c r="J1" s="26"/>
      <c r="K1" s="26"/>
      <c r="L1" s="26"/>
      <c r="M1" s="26"/>
      <c r="N1" s="26"/>
      <c r="O1" s="26"/>
      <c r="P1" s="26"/>
      <c r="Q1" s="26"/>
    </row>
    <row r="2" spans="1:25" s="22" customFormat="1" ht="15.6" x14ac:dyDescent="0.25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32"/>
      <c r="R2" s="32"/>
      <c r="S2" s="32"/>
      <c r="T2" s="21"/>
      <c r="U2" s="21"/>
      <c r="V2" s="21"/>
      <c r="W2" s="21"/>
      <c r="X2" s="21"/>
      <c r="Y2" s="21"/>
    </row>
    <row r="3" spans="1:25" s="22" customFormat="1" ht="15.6" x14ac:dyDescent="0.3">
      <c r="A3" s="192" t="s">
        <v>30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33"/>
      <c r="R3" s="33"/>
      <c r="S3" s="33"/>
      <c r="T3" s="21"/>
      <c r="U3" s="21"/>
      <c r="V3" s="21"/>
      <c r="W3" s="21"/>
      <c r="X3" s="21"/>
      <c r="Y3" s="21"/>
    </row>
    <row r="4" spans="1:25" s="22" customFormat="1" ht="15.6" x14ac:dyDescent="0.3">
      <c r="A4" s="192" t="s">
        <v>27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33"/>
      <c r="R4" s="33"/>
      <c r="S4" s="33"/>
      <c r="T4" s="21"/>
      <c r="U4" s="21"/>
      <c r="V4" s="21"/>
      <c r="W4" s="21"/>
      <c r="X4" s="21"/>
      <c r="Y4" s="21"/>
    </row>
    <row r="5" spans="1:25" s="22" customFormat="1" ht="15.6" x14ac:dyDescent="0.3">
      <c r="A5" s="33"/>
      <c r="B5" s="33"/>
      <c r="C5" s="33"/>
      <c r="D5" s="33"/>
      <c r="E5" s="33"/>
      <c r="F5" s="33"/>
      <c r="G5" s="33"/>
      <c r="H5" s="33"/>
      <c r="I5" s="129"/>
      <c r="J5" s="33"/>
      <c r="K5" s="33"/>
      <c r="L5" s="33"/>
      <c r="M5" s="33"/>
      <c r="N5" s="33"/>
      <c r="O5" s="33"/>
      <c r="P5" s="33"/>
      <c r="Q5" s="33"/>
      <c r="R5" s="33"/>
      <c r="S5" s="33"/>
      <c r="T5" s="21"/>
      <c r="U5" s="21"/>
      <c r="V5" s="21"/>
      <c r="W5" s="21"/>
      <c r="X5" s="21"/>
      <c r="Y5" s="21"/>
    </row>
    <row r="6" spans="1:25" ht="41.25" customHeight="1" x14ac:dyDescent="0.25">
      <c r="A6" s="193" t="s">
        <v>0</v>
      </c>
      <c r="B6" s="195" t="s">
        <v>19</v>
      </c>
      <c r="C6" s="34" t="s">
        <v>15</v>
      </c>
      <c r="D6" s="34" t="s">
        <v>16</v>
      </c>
      <c r="E6" s="34" t="s">
        <v>17</v>
      </c>
      <c r="F6" s="197" t="s">
        <v>1</v>
      </c>
      <c r="G6" s="197" t="s">
        <v>2</v>
      </c>
      <c r="H6" s="197" t="s">
        <v>18</v>
      </c>
      <c r="I6" s="199" t="s">
        <v>24</v>
      </c>
      <c r="J6" s="200"/>
      <c r="K6" s="199" t="s">
        <v>14</v>
      </c>
      <c r="L6" s="200"/>
      <c r="M6" s="199" t="s">
        <v>13</v>
      </c>
      <c r="N6" s="200"/>
      <c r="O6" s="197" t="s">
        <v>5</v>
      </c>
      <c r="P6" s="201" t="s">
        <v>6</v>
      </c>
      <c r="Q6" s="201" t="s">
        <v>3</v>
      </c>
      <c r="R6" s="9"/>
      <c r="S6" s="9"/>
      <c r="T6" s="202" t="s">
        <v>11</v>
      </c>
      <c r="U6" s="202"/>
      <c r="V6" s="202" t="s">
        <v>23</v>
      </c>
      <c r="W6" s="202"/>
      <c r="X6" s="202" t="s">
        <v>10</v>
      </c>
      <c r="Y6" s="202"/>
    </row>
    <row r="7" spans="1:25" ht="23.25" customHeight="1" x14ac:dyDescent="0.25">
      <c r="A7" s="194"/>
      <c r="B7" s="196"/>
      <c r="C7" s="35"/>
      <c r="D7" s="35"/>
      <c r="E7" s="35"/>
      <c r="F7" s="198"/>
      <c r="G7" s="198"/>
      <c r="H7" s="198"/>
      <c r="I7" s="117" t="s">
        <v>8</v>
      </c>
      <c r="J7" s="4" t="s">
        <v>7</v>
      </c>
      <c r="K7" s="5" t="s">
        <v>8</v>
      </c>
      <c r="L7" s="4" t="s">
        <v>7</v>
      </c>
      <c r="M7" s="36" t="s">
        <v>8</v>
      </c>
      <c r="N7" s="4" t="s">
        <v>7</v>
      </c>
      <c r="O7" s="198"/>
      <c r="P7" s="201"/>
      <c r="Q7" s="201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s="181" customFormat="1" ht="19.2" customHeight="1" x14ac:dyDescent="0.3">
      <c r="A8" s="166">
        <v>1</v>
      </c>
      <c r="B8" s="167">
        <v>9</v>
      </c>
      <c r="C8" s="182" t="s">
        <v>201</v>
      </c>
      <c r="D8" s="169" t="s">
        <v>33</v>
      </c>
      <c r="E8" s="169" t="s">
        <v>200</v>
      </c>
      <c r="F8" s="183">
        <v>39711</v>
      </c>
      <c r="G8" s="171" t="s">
        <v>202</v>
      </c>
      <c r="H8" s="184" t="s">
        <v>315</v>
      </c>
      <c r="I8" s="185">
        <v>32</v>
      </c>
      <c r="J8" s="174">
        <f t="shared" ref="J8:J39" si="0">$U$7*I8/$U$8</f>
        <v>10.32258064516129</v>
      </c>
      <c r="K8" s="184">
        <v>9.8000000000000007</v>
      </c>
      <c r="L8" s="176">
        <f t="shared" ref="L8:L39" si="1">$W$7*K8/$W$8</f>
        <v>39.200000000000003</v>
      </c>
      <c r="M8" s="184">
        <v>39.909999999999997</v>
      </c>
      <c r="N8" s="176">
        <f t="shared" ref="N8:N39" si="2">($Y$7*$Y$8)/M8</f>
        <v>37.684790779253326</v>
      </c>
      <c r="O8" s="177">
        <f t="shared" ref="O8:O39" si="3">J8+L8+N8</f>
        <v>87.207371424414617</v>
      </c>
      <c r="P8" s="178">
        <f t="shared" ref="P8:P39" si="4">O8/100</f>
        <v>0.87207371424414615</v>
      </c>
      <c r="Q8" s="171" t="s">
        <v>133</v>
      </c>
      <c r="R8" s="179"/>
      <c r="S8" s="179"/>
      <c r="T8" s="180"/>
      <c r="U8" s="180">
        <v>62</v>
      </c>
      <c r="V8" s="180"/>
      <c r="W8" s="180">
        <v>10</v>
      </c>
      <c r="X8" s="180"/>
      <c r="Y8" s="180">
        <f>SMALL(M8:M39,1)</f>
        <v>37.6</v>
      </c>
    </row>
    <row r="9" spans="1:25" s="2" customFormat="1" ht="19.2" customHeight="1" x14ac:dyDescent="0.3">
      <c r="A9" s="25">
        <v>2</v>
      </c>
      <c r="B9" s="58">
        <v>9</v>
      </c>
      <c r="C9" s="154" t="s">
        <v>198</v>
      </c>
      <c r="D9" s="153" t="s">
        <v>199</v>
      </c>
      <c r="E9" s="153" t="s">
        <v>200</v>
      </c>
      <c r="F9" s="95">
        <v>39463</v>
      </c>
      <c r="G9" s="100" t="s">
        <v>87</v>
      </c>
      <c r="H9" s="92" t="s">
        <v>316</v>
      </c>
      <c r="I9" s="116">
        <v>18</v>
      </c>
      <c r="J9" s="62">
        <f t="shared" si="0"/>
        <v>5.806451612903226</v>
      </c>
      <c r="K9" s="92">
        <v>9.9</v>
      </c>
      <c r="L9" s="41">
        <f t="shared" si="1"/>
        <v>39.6</v>
      </c>
      <c r="M9" s="92">
        <v>37.72</v>
      </c>
      <c r="N9" s="41">
        <f t="shared" si="2"/>
        <v>39.872746553552496</v>
      </c>
      <c r="O9" s="59">
        <f t="shared" si="3"/>
        <v>85.279198166455728</v>
      </c>
      <c r="P9" s="61">
        <f t="shared" si="4"/>
        <v>0.85279198166455727</v>
      </c>
      <c r="Q9" s="100" t="s">
        <v>135</v>
      </c>
      <c r="R9" s="10"/>
      <c r="S9" s="10"/>
      <c r="T9" s="7"/>
      <c r="U9" s="7"/>
      <c r="V9" s="7"/>
      <c r="W9" s="7"/>
      <c r="X9" s="7"/>
      <c r="Y9" s="7"/>
    </row>
    <row r="10" spans="1:25" ht="19.2" customHeight="1" x14ac:dyDescent="0.3">
      <c r="A10" s="25">
        <v>3</v>
      </c>
      <c r="B10" s="58">
        <v>9</v>
      </c>
      <c r="C10" s="152" t="s">
        <v>159</v>
      </c>
      <c r="D10" s="153" t="s">
        <v>102</v>
      </c>
      <c r="E10" s="153" t="s">
        <v>160</v>
      </c>
      <c r="F10" s="95">
        <v>39646</v>
      </c>
      <c r="G10" s="38" t="s">
        <v>56</v>
      </c>
      <c r="H10" s="92" t="s">
        <v>316</v>
      </c>
      <c r="I10" s="13">
        <v>15.5</v>
      </c>
      <c r="J10" s="62">
        <f t="shared" si="0"/>
        <v>5</v>
      </c>
      <c r="K10" s="60">
        <v>9.8000000000000007</v>
      </c>
      <c r="L10" s="41">
        <f t="shared" si="1"/>
        <v>39.200000000000003</v>
      </c>
      <c r="M10" s="24">
        <v>37.6</v>
      </c>
      <c r="N10" s="41">
        <f t="shared" si="2"/>
        <v>40</v>
      </c>
      <c r="O10" s="59">
        <f t="shared" si="3"/>
        <v>84.2</v>
      </c>
      <c r="P10" s="61">
        <f t="shared" si="4"/>
        <v>0.84200000000000008</v>
      </c>
      <c r="Q10" s="38" t="s">
        <v>136</v>
      </c>
      <c r="R10" s="10"/>
      <c r="S10" s="10"/>
      <c r="T10" s="6"/>
      <c r="U10" s="6"/>
      <c r="V10" s="6"/>
      <c r="W10" s="6"/>
      <c r="X10" s="6"/>
      <c r="Y10" s="6"/>
    </row>
    <row r="11" spans="1:25" s="2" customFormat="1" ht="19.2" customHeight="1" x14ac:dyDescent="0.3">
      <c r="A11" s="25">
        <v>4</v>
      </c>
      <c r="B11" s="58">
        <v>9</v>
      </c>
      <c r="C11" s="159" t="s">
        <v>141</v>
      </c>
      <c r="D11" s="153" t="s">
        <v>142</v>
      </c>
      <c r="E11" s="153" t="s">
        <v>143</v>
      </c>
      <c r="F11" s="93" t="s">
        <v>144</v>
      </c>
      <c r="G11" s="94" t="s">
        <v>35</v>
      </c>
      <c r="H11" s="92" t="s">
        <v>316</v>
      </c>
      <c r="I11" s="118">
        <v>41</v>
      </c>
      <c r="J11" s="62">
        <f t="shared" si="0"/>
        <v>13.225806451612904</v>
      </c>
      <c r="K11" s="60">
        <v>8.9</v>
      </c>
      <c r="L11" s="41">
        <f t="shared" si="1"/>
        <v>35.6</v>
      </c>
      <c r="M11" s="24">
        <v>43.84</v>
      </c>
      <c r="N11" s="41">
        <f t="shared" si="2"/>
        <v>34.306569343065689</v>
      </c>
      <c r="O11" s="59">
        <f t="shared" si="3"/>
        <v>83.132375794678595</v>
      </c>
      <c r="P11" s="61">
        <f t="shared" si="4"/>
        <v>0.83132375794678592</v>
      </c>
      <c r="Q11" s="39" t="s">
        <v>205</v>
      </c>
      <c r="R11" s="10"/>
      <c r="S11" s="10"/>
      <c r="T11" s="3"/>
      <c r="U11" s="3"/>
      <c r="V11" s="3"/>
      <c r="W11" s="3"/>
      <c r="X11" s="3"/>
      <c r="Y11" s="3"/>
    </row>
    <row r="12" spans="1:25" ht="19.2" customHeight="1" x14ac:dyDescent="0.3">
      <c r="A12" s="25">
        <v>5</v>
      </c>
      <c r="B12" s="58">
        <v>9</v>
      </c>
      <c r="C12" s="152" t="s">
        <v>281</v>
      </c>
      <c r="D12" s="153" t="s">
        <v>313</v>
      </c>
      <c r="E12" s="153" t="s">
        <v>41</v>
      </c>
      <c r="F12" s="96">
        <v>39733</v>
      </c>
      <c r="G12" s="37" t="s">
        <v>314</v>
      </c>
      <c r="H12" s="92" t="s">
        <v>316</v>
      </c>
      <c r="I12" s="118">
        <v>27.5</v>
      </c>
      <c r="J12" s="62">
        <f t="shared" si="0"/>
        <v>8.870967741935484</v>
      </c>
      <c r="K12" s="60">
        <v>9.3000000000000007</v>
      </c>
      <c r="L12" s="41">
        <f t="shared" si="1"/>
        <v>37.200000000000003</v>
      </c>
      <c r="M12" s="24">
        <v>43.41</v>
      </c>
      <c r="N12" s="41">
        <f t="shared" si="2"/>
        <v>34.64639483989864</v>
      </c>
      <c r="O12" s="59">
        <f t="shared" si="3"/>
        <v>80.717362581834124</v>
      </c>
      <c r="P12" s="61">
        <f t="shared" si="4"/>
        <v>0.80717362581834129</v>
      </c>
      <c r="Q12" s="37" t="s">
        <v>205</v>
      </c>
      <c r="R12" s="10"/>
      <c r="S12" s="10"/>
      <c r="T12" s="3"/>
      <c r="U12" s="3"/>
    </row>
    <row r="13" spans="1:25" ht="19.2" customHeight="1" x14ac:dyDescent="0.3">
      <c r="A13" s="25">
        <v>6</v>
      </c>
      <c r="B13" s="58">
        <v>9</v>
      </c>
      <c r="C13" s="154" t="s">
        <v>167</v>
      </c>
      <c r="D13" s="153" t="s">
        <v>155</v>
      </c>
      <c r="E13" s="153" t="s">
        <v>77</v>
      </c>
      <c r="F13" s="95">
        <v>39694</v>
      </c>
      <c r="G13" s="38" t="s">
        <v>87</v>
      </c>
      <c r="H13" s="92" t="s">
        <v>316</v>
      </c>
      <c r="I13" s="118">
        <v>24.5</v>
      </c>
      <c r="J13" s="62">
        <f t="shared" si="0"/>
        <v>7.903225806451613</v>
      </c>
      <c r="K13" s="60">
        <v>9.6999999999999993</v>
      </c>
      <c r="L13" s="41">
        <f t="shared" si="1"/>
        <v>38.799999999999997</v>
      </c>
      <c r="M13" s="24">
        <v>47.03</v>
      </c>
      <c r="N13" s="41">
        <f t="shared" si="2"/>
        <v>31.97958749734212</v>
      </c>
      <c r="O13" s="59">
        <f t="shared" si="3"/>
        <v>78.682813303793736</v>
      </c>
      <c r="P13" s="61">
        <f t="shared" si="4"/>
        <v>0.78682813303793742</v>
      </c>
      <c r="Q13" s="38" t="s">
        <v>135</v>
      </c>
      <c r="R13" s="10"/>
      <c r="S13" s="10"/>
      <c r="T13" s="3"/>
      <c r="U13" s="3"/>
    </row>
    <row r="14" spans="1:25" ht="19.2" customHeight="1" x14ac:dyDescent="0.3">
      <c r="A14" s="25">
        <v>7</v>
      </c>
      <c r="B14" s="58">
        <v>9</v>
      </c>
      <c r="C14" s="152" t="s">
        <v>203</v>
      </c>
      <c r="D14" s="153" t="s">
        <v>204</v>
      </c>
      <c r="E14" s="153" t="s">
        <v>103</v>
      </c>
      <c r="F14" s="96">
        <v>39668</v>
      </c>
      <c r="G14" s="101" t="s">
        <v>87</v>
      </c>
      <c r="H14" s="92" t="s">
        <v>316</v>
      </c>
      <c r="I14" s="116">
        <v>18</v>
      </c>
      <c r="J14" s="62">
        <f t="shared" si="0"/>
        <v>5.806451612903226</v>
      </c>
      <c r="K14" s="92">
        <v>9.8000000000000007</v>
      </c>
      <c r="L14" s="41">
        <f t="shared" si="1"/>
        <v>39.200000000000003</v>
      </c>
      <c r="M14" s="92">
        <v>46.53</v>
      </c>
      <c r="N14" s="41">
        <f t="shared" si="2"/>
        <v>32.323232323232325</v>
      </c>
      <c r="O14" s="59">
        <f t="shared" si="3"/>
        <v>77.329683936135552</v>
      </c>
      <c r="P14" s="61">
        <f t="shared" si="4"/>
        <v>0.77329683936135551</v>
      </c>
      <c r="Q14" s="101" t="s">
        <v>135</v>
      </c>
      <c r="R14" s="10"/>
      <c r="S14" s="10"/>
      <c r="T14" s="3"/>
      <c r="U14" s="3"/>
    </row>
    <row r="15" spans="1:25" ht="19.2" customHeight="1" x14ac:dyDescent="0.3">
      <c r="A15" s="25">
        <v>8</v>
      </c>
      <c r="B15" s="58">
        <v>9</v>
      </c>
      <c r="C15" s="154" t="s">
        <v>145</v>
      </c>
      <c r="D15" s="153" t="s">
        <v>44</v>
      </c>
      <c r="E15" s="153" t="s">
        <v>82</v>
      </c>
      <c r="F15" s="95">
        <v>39819</v>
      </c>
      <c r="G15" s="94" t="s">
        <v>35</v>
      </c>
      <c r="H15" s="92" t="s">
        <v>316</v>
      </c>
      <c r="I15" s="118">
        <v>37.5</v>
      </c>
      <c r="J15" s="62">
        <f t="shared" si="0"/>
        <v>12.096774193548388</v>
      </c>
      <c r="K15" s="60">
        <v>8.9</v>
      </c>
      <c r="L15" s="41">
        <f t="shared" si="1"/>
        <v>35.6</v>
      </c>
      <c r="M15" s="24">
        <v>51.68</v>
      </c>
      <c r="N15" s="41">
        <f t="shared" si="2"/>
        <v>29.102167182662537</v>
      </c>
      <c r="O15" s="59">
        <f t="shared" si="3"/>
        <v>76.798941376210934</v>
      </c>
      <c r="P15" s="61">
        <f t="shared" si="4"/>
        <v>0.76798941376210939</v>
      </c>
      <c r="Q15" s="39" t="s">
        <v>205</v>
      </c>
      <c r="R15" s="10"/>
      <c r="S15" s="10"/>
      <c r="T15" s="3"/>
      <c r="U15" s="3"/>
    </row>
    <row r="16" spans="1:25" ht="19.2" customHeight="1" x14ac:dyDescent="0.3">
      <c r="A16" s="25">
        <v>9</v>
      </c>
      <c r="B16" s="58">
        <v>9</v>
      </c>
      <c r="C16" s="81" t="s">
        <v>109</v>
      </c>
      <c r="D16" s="64" t="s">
        <v>146</v>
      </c>
      <c r="E16" s="64" t="s">
        <v>147</v>
      </c>
      <c r="F16" s="95">
        <v>39090</v>
      </c>
      <c r="G16" s="94" t="s">
        <v>35</v>
      </c>
      <c r="H16" s="48"/>
      <c r="I16" s="118">
        <v>39</v>
      </c>
      <c r="J16" s="62">
        <f t="shared" si="0"/>
        <v>12.580645161290322</v>
      </c>
      <c r="K16" s="60">
        <v>9.6</v>
      </c>
      <c r="L16" s="41">
        <f t="shared" si="1"/>
        <v>38.4</v>
      </c>
      <c r="M16" s="24">
        <v>63</v>
      </c>
      <c r="N16" s="41">
        <f t="shared" si="2"/>
        <v>23.873015873015873</v>
      </c>
      <c r="O16" s="59">
        <f t="shared" si="3"/>
        <v>74.853661034306185</v>
      </c>
      <c r="P16" s="61">
        <f t="shared" si="4"/>
        <v>0.74853661034306185</v>
      </c>
      <c r="Q16" s="38" t="s">
        <v>206</v>
      </c>
      <c r="R16" s="10"/>
      <c r="S16" s="10"/>
      <c r="T16" s="3"/>
      <c r="U16" s="3"/>
    </row>
    <row r="17" spans="1:21" ht="19.2" customHeight="1" x14ac:dyDescent="0.3">
      <c r="A17" s="25">
        <v>10</v>
      </c>
      <c r="B17" s="58">
        <v>9</v>
      </c>
      <c r="C17" s="82" t="s">
        <v>148</v>
      </c>
      <c r="D17" s="64" t="s">
        <v>149</v>
      </c>
      <c r="E17" s="64" t="s">
        <v>150</v>
      </c>
      <c r="F17" s="96">
        <v>39493</v>
      </c>
      <c r="G17" s="37" t="s">
        <v>46</v>
      </c>
      <c r="H17" s="48"/>
      <c r="I17" s="118">
        <v>16.5</v>
      </c>
      <c r="J17" s="62">
        <f t="shared" si="0"/>
        <v>5.32258064516129</v>
      </c>
      <c r="K17" s="60">
        <v>9</v>
      </c>
      <c r="L17" s="41">
        <f t="shared" si="1"/>
        <v>36</v>
      </c>
      <c r="M17" s="24">
        <v>45.12</v>
      </c>
      <c r="N17" s="41">
        <f t="shared" si="2"/>
        <v>33.333333333333336</v>
      </c>
      <c r="O17" s="59">
        <f t="shared" si="3"/>
        <v>74.655913978494624</v>
      </c>
      <c r="P17" s="61">
        <f t="shared" si="4"/>
        <v>0.74655913978494626</v>
      </c>
      <c r="Q17" s="37" t="s">
        <v>207</v>
      </c>
      <c r="R17" s="10"/>
      <c r="S17" s="10"/>
      <c r="T17" s="3"/>
      <c r="U17" s="3"/>
    </row>
    <row r="18" spans="1:21" ht="19.2" customHeight="1" x14ac:dyDescent="0.3">
      <c r="A18" s="25">
        <v>11</v>
      </c>
      <c r="B18" s="58">
        <v>9</v>
      </c>
      <c r="C18" s="82" t="s">
        <v>161</v>
      </c>
      <c r="D18" s="64" t="s">
        <v>102</v>
      </c>
      <c r="E18" s="64" t="s">
        <v>162</v>
      </c>
      <c r="F18" s="95">
        <v>39992</v>
      </c>
      <c r="G18" s="38" t="s">
        <v>56</v>
      </c>
      <c r="H18" s="24"/>
      <c r="I18" s="118">
        <v>18</v>
      </c>
      <c r="J18" s="62">
        <f t="shared" si="0"/>
        <v>5.806451612903226</v>
      </c>
      <c r="K18" s="60">
        <v>9.6</v>
      </c>
      <c r="L18" s="41">
        <f t="shared" si="1"/>
        <v>38.4</v>
      </c>
      <c r="M18" s="24">
        <v>50.75</v>
      </c>
      <c r="N18" s="41">
        <f t="shared" si="2"/>
        <v>29.635467980295566</v>
      </c>
      <c r="O18" s="59">
        <f t="shared" si="3"/>
        <v>73.841919593198782</v>
      </c>
      <c r="P18" s="61">
        <f t="shared" si="4"/>
        <v>0.73841919593198779</v>
      </c>
      <c r="Q18" s="38" t="s">
        <v>136</v>
      </c>
      <c r="R18" s="10"/>
      <c r="S18" s="10"/>
      <c r="T18" s="3"/>
      <c r="U18" s="3"/>
    </row>
    <row r="19" spans="1:21" ht="19.2" customHeight="1" x14ac:dyDescent="0.3">
      <c r="A19" s="25">
        <v>12</v>
      </c>
      <c r="B19" s="58">
        <v>9</v>
      </c>
      <c r="C19" s="75" t="s">
        <v>175</v>
      </c>
      <c r="D19" s="64" t="s">
        <v>37</v>
      </c>
      <c r="E19" s="64" t="s">
        <v>162</v>
      </c>
      <c r="F19" s="97" t="s">
        <v>176</v>
      </c>
      <c r="G19" s="98" t="s">
        <v>78</v>
      </c>
      <c r="H19" s="24"/>
      <c r="I19" s="118">
        <v>21.5</v>
      </c>
      <c r="J19" s="62">
        <f t="shared" si="0"/>
        <v>6.935483870967742</v>
      </c>
      <c r="K19" s="60">
        <v>9.1999999999999993</v>
      </c>
      <c r="L19" s="41">
        <f t="shared" si="1"/>
        <v>36.799999999999997</v>
      </c>
      <c r="M19" s="24">
        <v>50.69</v>
      </c>
      <c r="N19" s="41">
        <f t="shared" si="2"/>
        <v>29.670546458867626</v>
      </c>
      <c r="O19" s="59">
        <f t="shared" si="3"/>
        <v>73.406030329835374</v>
      </c>
      <c r="P19" s="61">
        <f t="shared" si="4"/>
        <v>0.7340603032983537</v>
      </c>
      <c r="Q19" s="72" t="s">
        <v>211</v>
      </c>
      <c r="R19" s="10"/>
      <c r="S19" s="10"/>
      <c r="T19" s="3"/>
      <c r="U19" s="3"/>
    </row>
    <row r="20" spans="1:21" ht="19.2" customHeight="1" x14ac:dyDescent="0.3">
      <c r="A20" s="25">
        <v>13</v>
      </c>
      <c r="B20" s="58">
        <v>9</v>
      </c>
      <c r="C20" s="81" t="s">
        <v>79</v>
      </c>
      <c r="D20" s="64" t="s">
        <v>55</v>
      </c>
      <c r="E20" s="64" t="s">
        <v>63</v>
      </c>
      <c r="F20" s="95">
        <v>39838</v>
      </c>
      <c r="G20" s="94" t="s">
        <v>35</v>
      </c>
      <c r="H20" s="48"/>
      <c r="I20" s="118">
        <v>42.5</v>
      </c>
      <c r="J20" s="62">
        <f t="shared" si="0"/>
        <v>13.709677419354838</v>
      </c>
      <c r="K20" s="60">
        <v>8.3000000000000007</v>
      </c>
      <c r="L20" s="41">
        <f t="shared" si="1"/>
        <v>33.200000000000003</v>
      </c>
      <c r="M20" s="24">
        <v>59.63</v>
      </c>
      <c r="N20" s="41">
        <f t="shared" si="2"/>
        <v>25.222203588797584</v>
      </c>
      <c r="O20" s="59">
        <f t="shared" si="3"/>
        <v>72.131881008152419</v>
      </c>
      <c r="P20" s="61">
        <f t="shared" si="4"/>
        <v>0.72131881008152421</v>
      </c>
      <c r="Q20" s="38" t="s">
        <v>206</v>
      </c>
      <c r="R20" s="10"/>
      <c r="S20" s="10"/>
      <c r="T20" s="3"/>
      <c r="U20" s="3"/>
    </row>
    <row r="21" spans="1:21" ht="19.2" customHeight="1" x14ac:dyDescent="0.3">
      <c r="A21" s="25">
        <v>14</v>
      </c>
      <c r="B21" s="58">
        <v>9</v>
      </c>
      <c r="C21" s="82" t="s">
        <v>153</v>
      </c>
      <c r="D21" s="64" t="s">
        <v>55</v>
      </c>
      <c r="E21" s="64" t="s">
        <v>90</v>
      </c>
      <c r="F21" s="96">
        <v>39926</v>
      </c>
      <c r="G21" s="37" t="s">
        <v>46</v>
      </c>
      <c r="H21" s="24"/>
      <c r="I21" s="118">
        <v>11</v>
      </c>
      <c r="J21" s="62">
        <f t="shared" si="0"/>
        <v>3.5483870967741935</v>
      </c>
      <c r="K21" s="60">
        <v>8.1</v>
      </c>
      <c r="L21" s="41">
        <f t="shared" si="1"/>
        <v>32.4</v>
      </c>
      <c r="M21" s="24">
        <v>41.75</v>
      </c>
      <c r="N21" s="41">
        <f t="shared" si="2"/>
        <v>36.023952095808383</v>
      </c>
      <c r="O21" s="59">
        <f t="shared" si="3"/>
        <v>71.972339192582581</v>
      </c>
      <c r="P21" s="61">
        <f t="shared" si="4"/>
        <v>0.7197233919258258</v>
      </c>
      <c r="Q21" s="37" t="s">
        <v>207</v>
      </c>
      <c r="R21" s="10"/>
      <c r="S21" s="10"/>
      <c r="T21" s="3"/>
      <c r="U21" s="3"/>
    </row>
    <row r="22" spans="1:21" ht="19.2" customHeight="1" x14ac:dyDescent="0.3">
      <c r="A22" s="25">
        <v>15</v>
      </c>
      <c r="B22" s="58">
        <v>9</v>
      </c>
      <c r="C22" s="82" t="s">
        <v>195</v>
      </c>
      <c r="D22" s="64" t="s">
        <v>196</v>
      </c>
      <c r="E22" s="64" t="s">
        <v>197</v>
      </c>
      <c r="F22" s="96">
        <v>39872</v>
      </c>
      <c r="G22" s="37" t="s">
        <v>83</v>
      </c>
      <c r="H22" s="92"/>
      <c r="I22" s="116">
        <v>22.5</v>
      </c>
      <c r="J22" s="62">
        <f t="shared" si="0"/>
        <v>7.258064516129032</v>
      </c>
      <c r="K22" s="92">
        <v>9.4</v>
      </c>
      <c r="L22" s="41">
        <f t="shared" si="1"/>
        <v>37.6</v>
      </c>
      <c r="M22" s="92">
        <v>56.47</v>
      </c>
      <c r="N22" s="41">
        <f t="shared" si="2"/>
        <v>26.633610766778823</v>
      </c>
      <c r="O22" s="59">
        <f t="shared" si="3"/>
        <v>71.491675282907863</v>
      </c>
      <c r="P22" s="61">
        <f t="shared" si="4"/>
        <v>0.71491675282907863</v>
      </c>
      <c r="Q22" s="71" t="s">
        <v>215</v>
      </c>
      <c r="R22" s="10"/>
      <c r="S22" s="10"/>
      <c r="T22" s="3"/>
      <c r="U22" s="3"/>
    </row>
    <row r="23" spans="1:21" ht="19.2" customHeight="1" x14ac:dyDescent="0.3">
      <c r="A23" s="25">
        <v>16</v>
      </c>
      <c r="B23" s="58">
        <v>9</v>
      </c>
      <c r="C23" s="75" t="s">
        <v>185</v>
      </c>
      <c r="D23" s="64" t="s">
        <v>186</v>
      </c>
      <c r="E23" s="64" t="s">
        <v>122</v>
      </c>
      <c r="F23" s="97">
        <v>39681</v>
      </c>
      <c r="G23" s="98" t="s">
        <v>78</v>
      </c>
      <c r="H23" s="24"/>
      <c r="I23" s="118">
        <v>11</v>
      </c>
      <c r="J23" s="62">
        <f t="shared" si="0"/>
        <v>3.5483870967741935</v>
      </c>
      <c r="K23" s="60">
        <v>8.6999999999999993</v>
      </c>
      <c r="L23" s="41">
        <f t="shared" si="1"/>
        <v>34.799999999999997</v>
      </c>
      <c r="M23" s="24">
        <v>46.4</v>
      </c>
      <c r="N23" s="41">
        <f t="shared" si="2"/>
        <v>32.413793103448278</v>
      </c>
      <c r="O23" s="59">
        <f t="shared" si="3"/>
        <v>70.762180200222474</v>
      </c>
      <c r="P23" s="61">
        <f t="shared" si="4"/>
        <v>0.70762180200222469</v>
      </c>
      <c r="Q23" s="72" t="s">
        <v>133</v>
      </c>
      <c r="R23" s="10"/>
      <c r="S23" s="10"/>
      <c r="T23" s="3"/>
      <c r="U23" s="3"/>
    </row>
    <row r="24" spans="1:21" ht="19.2" customHeight="1" x14ac:dyDescent="0.3">
      <c r="A24" s="25">
        <v>17</v>
      </c>
      <c r="B24" s="58">
        <v>9</v>
      </c>
      <c r="C24" s="81" t="s">
        <v>163</v>
      </c>
      <c r="D24" s="64" t="s">
        <v>55</v>
      </c>
      <c r="E24" s="64" t="s">
        <v>45</v>
      </c>
      <c r="F24" s="95">
        <v>39636</v>
      </c>
      <c r="G24" s="38" t="s">
        <v>56</v>
      </c>
      <c r="H24" s="48"/>
      <c r="I24" s="118">
        <v>20.5</v>
      </c>
      <c r="J24" s="62">
        <f t="shared" si="0"/>
        <v>6.612903225806452</v>
      </c>
      <c r="K24" s="60">
        <v>9.5</v>
      </c>
      <c r="L24" s="41">
        <f t="shared" si="1"/>
        <v>38</v>
      </c>
      <c r="M24" s="24">
        <v>61.18</v>
      </c>
      <c r="N24" s="41">
        <f t="shared" si="2"/>
        <v>24.58319712324289</v>
      </c>
      <c r="O24" s="59">
        <f t="shared" si="3"/>
        <v>69.196100349049345</v>
      </c>
      <c r="P24" s="61">
        <f t="shared" si="4"/>
        <v>0.6919610034904935</v>
      </c>
      <c r="Q24" s="38" t="s">
        <v>136</v>
      </c>
      <c r="R24" s="10"/>
      <c r="S24" s="10"/>
      <c r="T24" s="3"/>
      <c r="U24" s="3"/>
    </row>
    <row r="25" spans="1:21" ht="19.2" customHeight="1" x14ac:dyDescent="0.3">
      <c r="A25" s="25">
        <v>18</v>
      </c>
      <c r="B25" s="58">
        <v>9</v>
      </c>
      <c r="C25" s="82" t="s">
        <v>157</v>
      </c>
      <c r="D25" s="64" t="s">
        <v>102</v>
      </c>
      <c r="E25" s="64" t="s">
        <v>158</v>
      </c>
      <c r="F25" s="95">
        <v>39866</v>
      </c>
      <c r="G25" s="38" t="s">
        <v>56</v>
      </c>
      <c r="H25" s="24"/>
      <c r="I25" s="118">
        <v>21.5</v>
      </c>
      <c r="J25" s="62">
        <f t="shared" si="0"/>
        <v>6.935483870967742</v>
      </c>
      <c r="K25" s="60">
        <v>8.9</v>
      </c>
      <c r="L25" s="41">
        <f t="shared" si="1"/>
        <v>35.6</v>
      </c>
      <c r="M25" s="24">
        <v>57.68</v>
      </c>
      <c r="N25" s="41">
        <f t="shared" si="2"/>
        <v>26.074895977808598</v>
      </c>
      <c r="O25" s="59">
        <f t="shared" si="3"/>
        <v>68.610379848776347</v>
      </c>
      <c r="P25" s="61">
        <f t="shared" si="4"/>
        <v>0.68610379848776348</v>
      </c>
      <c r="Q25" s="38" t="s">
        <v>136</v>
      </c>
      <c r="R25" s="10"/>
      <c r="S25" s="10"/>
      <c r="T25" s="3"/>
      <c r="U25" s="3"/>
    </row>
    <row r="26" spans="1:21" ht="19.2" customHeight="1" x14ac:dyDescent="0.3">
      <c r="A26" s="25">
        <v>19</v>
      </c>
      <c r="B26" s="58">
        <v>9</v>
      </c>
      <c r="C26" s="82" t="s">
        <v>181</v>
      </c>
      <c r="D26" s="64" t="s">
        <v>182</v>
      </c>
      <c r="E26" s="64" t="s">
        <v>183</v>
      </c>
      <c r="F26" s="95">
        <v>39798</v>
      </c>
      <c r="G26" s="38" t="s">
        <v>184</v>
      </c>
      <c r="H26" s="24"/>
      <c r="I26" s="118">
        <v>14.5</v>
      </c>
      <c r="J26" s="62">
        <f t="shared" si="0"/>
        <v>4.67741935483871</v>
      </c>
      <c r="K26" s="60">
        <v>8.4</v>
      </c>
      <c r="L26" s="41">
        <f t="shared" si="1"/>
        <v>33.6</v>
      </c>
      <c r="M26" s="24">
        <v>51.59</v>
      </c>
      <c r="N26" s="41">
        <f t="shared" si="2"/>
        <v>29.15293661562318</v>
      </c>
      <c r="O26" s="59">
        <f t="shared" si="3"/>
        <v>67.430355970461889</v>
      </c>
      <c r="P26" s="61">
        <f t="shared" si="4"/>
        <v>0.67430355970461886</v>
      </c>
      <c r="Q26" s="38" t="s">
        <v>214</v>
      </c>
      <c r="R26" s="10"/>
      <c r="S26" s="10"/>
      <c r="T26" s="3"/>
      <c r="U26" s="3"/>
    </row>
    <row r="27" spans="1:21" ht="19.2" customHeight="1" x14ac:dyDescent="0.3">
      <c r="A27" s="25">
        <v>20</v>
      </c>
      <c r="B27" s="58">
        <v>9</v>
      </c>
      <c r="C27" s="82" t="s">
        <v>171</v>
      </c>
      <c r="D27" s="64" t="s">
        <v>172</v>
      </c>
      <c r="E27" s="64" t="s">
        <v>77</v>
      </c>
      <c r="F27" s="96">
        <v>39763</v>
      </c>
      <c r="G27" s="37" t="s">
        <v>170</v>
      </c>
      <c r="H27" s="24"/>
      <c r="I27" s="118">
        <v>12</v>
      </c>
      <c r="J27" s="62">
        <f t="shared" si="0"/>
        <v>3.870967741935484</v>
      </c>
      <c r="K27" s="60">
        <v>9.6999999999999993</v>
      </c>
      <c r="L27" s="41">
        <f t="shared" si="1"/>
        <v>38.799999999999997</v>
      </c>
      <c r="M27" s="24">
        <v>67.569999999999993</v>
      </c>
      <c r="N27" s="41">
        <f t="shared" si="2"/>
        <v>22.258398697646886</v>
      </c>
      <c r="O27" s="59">
        <f t="shared" si="3"/>
        <v>64.929366439582367</v>
      </c>
      <c r="P27" s="61">
        <f t="shared" si="4"/>
        <v>0.6492936643958237</v>
      </c>
      <c r="Q27" s="37" t="s">
        <v>210</v>
      </c>
      <c r="R27" s="10"/>
      <c r="S27" s="10"/>
      <c r="T27" s="3"/>
      <c r="U27" s="3"/>
    </row>
    <row r="28" spans="1:21" ht="19.2" customHeight="1" x14ac:dyDescent="0.3">
      <c r="A28" s="25">
        <v>21</v>
      </c>
      <c r="B28" s="58">
        <v>9</v>
      </c>
      <c r="C28" s="82" t="s">
        <v>168</v>
      </c>
      <c r="D28" s="64" t="s">
        <v>92</v>
      </c>
      <c r="E28" s="64" t="s">
        <v>169</v>
      </c>
      <c r="F28" s="96">
        <v>39483</v>
      </c>
      <c r="G28" s="37" t="s">
        <v>170</v>
      </c>
      <c r="H28" s="48"/>
      <c r="I28" s="118">
        <v>12.5</v>
      </c>
      <c r="J28" s="62">
        <f t="shared" si="0"/>
        <v>4.032258064516129</v>
      </c>
      <c r="K28" s="60">
        <v>8.9</v>
      </c>
      <c r="L28" s="41">
        <f t="shared" si="1"/>
        <v>35.6</v>
      </c>
      <c r="M28" s="24">
        <v>59.88</v>
      </c>
      <c r="N28" s="41">
        <f t="shared" si="2"/>
        <v>25.116900467601869</v>
      </c>
      <c r="O28" s="59">
        <f t="shared" si="3"/>
        <v>64.749158532118003</v>
      </c>
      <c r="P28" s="61">
        <f t="shared" si="4"/>
        <v>0.64749158532118001</v>
      </c>
      <c r="Q28" s="37" t="s">
        <v>210</v>
      </c>
      <c r="R28" s="10"/>
      <c r="S28" s="10"/>
      <c r="T28" s="3"/>
      <c r="U28" s="3"/>
    </row>
    <row r="29" spans="1:21" ht="19.2" customHeight="1" x14ac:dyDescent="0.3">
      <c r="A29" s="25">
        <v>22</v>
      </c>
      <c r="B29" s="58">
        <v>9</v>
      </c>
      <c r="C29" s="82" t="s">
        <v>151</v>
      </c>
      <c r="D29" s="64" t="s">
        <v>76</v>
      </c>
      <c r="E29" s="64" t="s">
        <v>152</v>
      </c>
      <c r="F29" s="96">
        <v>39562</v>
      </c>
      <c r="G29" s="37" t="s">
        <v>46</v>
      </c>
      <c r="H29" s="48"/>
      <c r="I29" s="13">
        <v>16.5</v>
      </c>
      <c r="J29" s="62">
        <f t="shared" si="0"/>
        <v>5.32258064516129</v>
      </c>
      <c r="K29" s="60">
        <v>9.4</v>
      </c>
      <c r="L29" s="41">
        <f t="shared" si="1"/>
        <v>37.6</v>
      </c>
      <c r="M29" s="24">
        <v>71.790000000000006</v>
      </c>
      <c r="N29" s="41">
        <f t="shared" si="2"/>
        <v>20.949993035241675</v>
      </c>
      <c r="O29" s="59">
        <f t="shared" si="3"/>
        <v>63.872573680402965</v>
      </c>
      <c r="P29" s="61">
        <f t="shared" si="4"/>
        <v>0.63872573680402966</v>
      </c>
      <c r="Q29" s="37" t="s">
        <v>207</v>
      </c>
      <c r="R29" s="10"/>
      <c r="S29" s="10"/>
      <c r="T29" s="3"/>
      <c r="U29" s="3"/>
    </row>
    <row r="30" spans="1:21" ht="19.2" customHeight="1" x14ac:dyDescent="0.3">
      <c r="A30" s="25">
        <v>23</v>
      </c>
      <c r="B30" s="58">
        <v>9</v>
      </c>
      <c r="C30" s="82" t="s">
        <v>164</v>
      </c>
      <c r="D30" s="64" t="s">
        <v>165</v>
      </c>
      <c r="E30" s="64" t="s">
        <v>77</v>
      </c>
      <c r="F30" s="96">
        <v>39839</v>
      </c>
      <c r="G30" s="37" t="s">
        <v>166</v>
      </c>
      <c r="H30" s="24"/>
      <c r="I30" s="118">
        <v>12</v>
      </c>
      <c r="J30" s="62">
        <f t="shared" si="0"/>
        <v>3.870967741935484</v>
      </c>
      <c r="K30" s="60">
        <v>7.5</v>
      </c>
      <c r="L30" s="41">
        <f t="shared" si="1"/>
        <v>30</v>
      </c>
      <c r="M30" s="24">
        <v>52.69</v>
      </c>
      <c r="N30" s="41">
        <f t="shared" si="2"/>
        <v>28.544315809451511</v>
      </c>
      <c r="O30" s="59">
        <f t="shared" si="3"/>
        <v>62.415283551386999</v>
      </c>
      <c r="P30" s="61">
        <f t="shared" si="4"/>
        <v>0.62415283551387002</v>
      </c>
      <c r="Q30" s="37" t="s">
        <v>209</v>
      </c>
      <c r="R30" s="10"/>
      <c r="S30" s="10"/>
      <c r="T30" s="3"/>
      <c r="U30" s="3"/>
    </row>
    <row r="31" spans="1:21" ht="19.2" customHeight="1" x14ac:dyDescent="0.3">
      <c r="A31" s="25">
        <v>24</v>
      </c>
      <c r="B31" s="58">
        <v>9</v>
      </c>
      <c r="C31" s="82" t="s">
        <v>192</v>
      </c>
      <c r="D31" s="64" t="s">
        <v>193</v>
      </c>
      <c r="E31" s="64" t="s">
        <v>194</v>
      </c>
      <c r="F31" s="95">
        <v>39925</v>
      </c>
      <c r="G31" s="38" t="s">
        <v>56</v>
      </c>
      <c r="H31" s="92"/>
      <c r="I31" s="116">
        <v>10</v>
      </c>
      <c r="J31" s="62">
        <f t="shared" si="0"/>
        <v>3.225806451612903</v>
      </c>
      <c r="K31" s="92">
        <v>9.3000000000000007</v>
      </c>
      <c r="L31" s="41">
        <f t="shared" si="1"/>
        <v>37.200000000000003</v>
      </c>
      <c r="M31" s="92">
        <v>68.5</v>
      </c>
      <c r="N31" s="41">
        <f t="shared" si="2"/>
        <v>21.956204379562045</v>
      </c>
      <c r="O31" s="59">
        <f t="shared" si="3"/>
        <v>62.382010831174952</v>
      </c>
      <c r="P31" s="61">
        <f t="shared" si="4"/>
        <v>0.6238201083117495</v>
      </c>
      <c r="Q31" s="38" t="s">
        <v>136</v>
      </c>
      <c r="R31" s="10"/>
      <c r="S31" s="10"/>
      <c r="T31" s="3"/>
      <c r="U31" s="3"/>
    </row>
    <row r="32" spans="1:21" ht="19.2" customHeight="1" x14ac:dyDescent="0.3">
      <c r="A32" s="25">
        <v>25</v>
      </c>
      <c r="B32" s="58">
        <v>9</v>
      </c>
      <c r="C32" s="82" t="s">
        <v>173</v>
      </c>
      <c r="D32" s="64" t="s">
        <v>85</v>
      </c>
      <c r="E32" s="64" t="s">
        <v>41</v>
      </c>
      <c r="F32" s="96">
        <v>39674</v>
      </c>
      <c r="G32" s="37" t="s">
        <v>170</v>
      </c>
      <c r="H32" s="24"/>
      <c r="I32" s="118">
        <v>15</v>
      </c>
      <c r="J32" s="62">
        <f t="shared" si="0"/>
        <v>4.838709677419355</v>
      </c>
      <c r="K32" s="60">
        <v>8.5</v>
      </c>
      <c r="L32" s="41">
        <f t="shared" si="1"/>
        <v>34</v>
      </c>
      <c r="M32" s="24">
        <v>64.28</v>
      </c>
      <c r="N32" s="41">
        <f t="shared" si="2"/>
        <v>23.397635345364034</v>
      </c>
      <c r="O32" s="59">
        <f t="shared" si="3"/>
        <v>62.236345022783382</v>
      </c>
      <c r="P32" s="61">
        <f t="shared" si="4"/>
        <v>0.62236345022783379</v>
      </c>
      <c r="Q32" s="37" t="s">
        <v>210</v>
      </c>
      <c r="R32" s="10"/>
      <c r="S32" s="10"/>
      <c r="T32" s="3"/>
      <c r="U32" s="3"/>
    </row>
    <row r="33" spans="1:21" ht="19.2" customHeight="1" x14ac:dyDescent="0.3">
      <c r="A33" s="25">
        <v>26</v>
      </c>
      <c r="B33" s="58">
        <v>9</v>
      </c>
      <c r="C33" s="82" t="s">
        <v>174</v>
      </c>
      <c r="D33" s="64" t="s">
        <v>44</v>
      </c>
      <c r="E33" s="64" t="s">
        <v>63</v>
      </c>
      <c r="F33" s="96">
        <v>39805</v>
      </c>
      <c r="G33" s="37" t="s">
        <v>170</v>
      </c>
      <c r="H33" s="24"/>
      <c r="I33" s="118">
        <v>10</v>
      </c>
      <c r="J33" s="62">
        <f t="shared" si="0"/>
        <v>3.225806451612903</v>
      </c>
      <c r="K33" s="60">
        <v>8.3000000000000007</v>
      </c>
      <c r="L33" s="41">
        <f t="shared" si="1"/>
        <v>33.200000000000003</v>
      </c>
      <c r="M33" s="24">
        <v>69.97</v>
      </c>
      <c r="N33" s="41">
        <f t="shared" si="2"/>
        <v>21.494926397027299</v>
      </c>
      <c r="O33" s="59">
        <f t="shared" si="3"/>
        <v>57.920732848640206</v>
      </c>
      <c r="P33" s="61">
        <f t="shared" si="4"/>
        <v>0.57920732848640211</v>
      </c>
      <c r="Q33" s="37" t="s">
        <v>210</v>
      </c>
      <c r="R33" s="10"/>
      <c r="S33" s="10"/>
      <c r="T33" s="3"/>
      <c r="U33" s="3"/>
    </row>
    <row r="34" spans="1:21" ht="15.6" x14ac:dyDescent="0.3">
      <c r="A34" s="25">
        <v>27</v>
      </c>
      <c r="B34" s="58">
        <v>9</v>
      </c>
      <c r="C34" s="82" t="s">
        <v>154</v>
      </c>
      <c r="D34" s="64" t="s">
        <v>155</v>
      </c>
      <c r="E34" s="64" t="s">
        <v>93</v>
      </c>
      <c r="F34" s="96">
        <v>39847</v>
      </c>
      <c r="G34" s="37" t="s">
        <v>156</v>
      </c>
      <c r="H34" s="24"/>
      <c r="I34" s="118">
        <v>13</v>
      </c>
      <c r="J34" s="62">
        <f t="shared" si="0"/>
        <v>4.193548387096774</v>
      </c>
      <c r="K34" s="60">
        <v>6.3</v>
      </c>
      <c r="L34" s="41">
        <f t="shared" si="1"/>
        <v>25.2</v>
      </c>
      <c r="M34" s="24">
        <v>56.47</v>
      </c>
      <c r="N34" s="41">
        <f t="shared" si="2"/>
        <v>26.633610766778823</v>
      </c>
      <c r="O34" s="59">
        <f t="shared" si="3"/>
        <v>56.027159153875594</v>
      </c>
      <c r="P34" s="61">
        <f t="shared" si="4"/>
        <v>0.56027159153875594</v>
      </c>
      <c r="Q34" s="37" t="s">
        <v>208</v>
      </c>
    </row>
    <row r="35" spans="1:21" ht="15.6" x14ac:dyDescent="0.3">
      <c r="A35" s="25">
        <v>28</v>
      </c>
      <c r="B35" s="58">
        <v>9</v>
      </c>
      <c r="C35" s="82" t="s">
        <v>179</v>
      </c>
      <c r="D35" s="64" t="s">
        <v>180</v>
      </c>
      <c r="E35" s="64" t="s">
        <v>93</v>
      </c>
      <c r="F35" s="107">
        <v>39772</v>
      </c>
      <c r="G35" s="82" t="s">
        <v>97</v>
      </c>
      <c r="H35" s="24"/>
      <c r="I35" s="118">
        <v>11</v>
      </c>
      <c r="J35" s="62">
        <f t="shared" si="0"/>
        <v>3.5483870967741935</v>
      </c>
      <c r="K35" s="60">
        <v>7.2</v>
      </c>
      <c r="L35" s="41">
        <f t="shared" si="1"/>
        <v>28.8</v>
      </c>
      <c r="M35" s="24">
        <v>65.09</v>
      </c>
      <c r="N35" s="41">
        <f t="shared" si="2"/>
        <v>23.106467967429712</v>
      </c>
      <c r="O35" s="59">
        <f t="shared" si="3"/>
        <v>55.454855064203912</v>
      </c>
      <c r="P35" s="61">
        <f t="shared" si="4"/>
        <v>0.55454855064203912</v>
      </c>
      <c r="Q35" s="37" t="s">
        <v>213</v>
      </c>
    </row>
    <row r="36" spans="1:21" ht="15.6" x14ac:dyDescent="0.3">
      <c r="A36" s="25">
        <v>29</v>
      </c>
      <c r="B36" s="58">
        <v>9</v>
      </c>
      <c r="C36" s="82" t="s">
        <v>179</v>
      </c>
      <c r="D36" s="64" t="s">
        <v>44</v>
      </c>
      <c r="E36" s="64" t="s">
        <v>93</v>
      </c>
      <c r="F36" s="96">
        <v>39772</v>
      </c>
      <c r="G36" s="37" t="s">
        <v>97</v>
      </c>
      <c r="H36" s="24"/>
      <c r="I36" s="118">
        <v>13</v>
      </c>
      <c r="J36" s="62">
        <f t="shared" si="0"/>
        <v>4.193548387096774</v>
      </c>
      <c r="K36" s="60">
        <v>7.3</v>
      </c>
      <c r="L36" s="41">
        <f t="shared" si="1"/>
        <v>29.2</v>
      </c>
      <c r="M36" s="24">
        <v>78.62</v>
      </c>
      <c r="N36" s="41">
        <f t="shared" si="2"/>
        <v>19.129992368354106</v>
      </c>
      <c r="O36" s="59">
        <f t="shared" si="3"/>
        <v>52.523540755450881</v>
      </c>
      <c r="P36" s="61">
        <f t="shared" si="4"/>
        <v>0.52523540755450882</v>
      </c>
      <c r="Q36" s="37" t="s">
        <v>213</v>
      </c>
    </row>
    <row r="37" spans="1:21" ht="31.2" x14ac:dyDescent="0.3">
      <c r="A37" s="25">
        <v>30</v>
      </c>
      <c r="B37" s="58">
        <v>9</v>
      </c>
      <c r="C37" s="82" t="s">
        <v>177</v>
      </c>
      <c r="D37" s="64" t="s">
        <v>92</v>
      </c>
      <c r="E37" s="64" t="s">
        <v>162</v>
      </c>
      <c r="F37" s="96">
        <v>39913</v>
      </c>
      <c r="G37" s="37" t="s">
        <v>178</v>
      </c>
      <c r="H37" s="48"/>
      <c r="I37" s="13">
        <v>8.5</v>
      </c>
      <c r="J37" s="62">
        <f t="shared" si="0"/>
        <v>2.7419354838709675</v>
      </c>
      <c r="K37" s="60">
        <v>3.1</v>
      </c>
      <c r="L37" s="41">
        <f t="shared" si="1"/>
        <v>12.4</v>
      </c>
      <c r="M37" s="24">
        <v>65.5</v>
      </c>
      <c r="N37" s="41">
        <f t="shared" si="2"/>
        <v>22.961832061068701</v>
      </c>
      <c r="O37" s="59">
        <f t="shared" si="3"/>
        <v>38.103767544939672</v>
      </c>
      <c r="P37" s="61">
        <f t="shared" si="4"/>
        <v>0.38103767544939671</v>
      </c>
      <c r="Q37" s="37" t="s">
        <v>212</v>
      </c>
    </row>
    <row r="38" spans="1:21" ht="31.2" x14ac:dyDescent="0.3">
      <c r="A38" s="25">
        <v>31</v>
      </c>
      <c r="B38" s="58">
        <v>9</v>
      </c>
      <c r="C38" s="82" t="s">
        <v>50</v>
      </c>
      <c r="D38" s="64" t="s">
        <v>190</v>
      </c>
      <c r="E38" s="64" t="s">
        <v>191</v>
      </c>
      <c r="F38" s="96">
        <v>39708</v>
      </c>
      <c r="G38" s="37" t="s">
        <v>178</v>
      </c>
      <c r="H38" s="92"/>
      <c r="I38" s="116">
        <v>16</v>
      </c>
      <c r="J38" s="62">
        <f t="shared" si="0"/>
        <v>5.161290322580645</v>
      </c>
      <c r="K38" s="92">
        <v>3.6</v>
      </c>
      <c r="L38" s="41">
        <f t="shared" si="1"/>
        <v>14.4</v>
      </c>
      <c r="M38" s="92">
        <v>88.66</v>
      </c>
      <c r="N38" s="41">
        <f t="shared" si="2"/>
        <v>16.963681479810514</v>
      </c>
      <c r="O38" s="59">
        <f t="shared" si="3"/>
        <v>36.524971802391164</v>
      </c>
      <c r="P38" s="61">
        <f t="shared" si="4"/>
        <v>0.36524971802391165</v>
      </c>
      <c r="Q38" s="37" t="s">
        <v>212</v>
      </c>
    </row>
    <row r="39" spans="1:21" ht="15.6" x14ac:dyDescent="0.3">
      <c r="A39" s="25">
        <v>32</v>
      </c>
      <c r="B39" s="58">
        <v>9</v>
      </c>
      <c r="C39" s="66" t="s">
        <v>187</v>
      </c>
      <c r="D39" s="64" t="s">
        <v>188</v>
      </c>
      <c r="E39" s="64" t="s">
        <v>189</v>
      </c>
      <c r="F39" s="97">
        <v>39843</v>
      </c>
      <c r="G39" s="98" t="s">
        <v>78</v>
      </c>
      <c r="H39" s="12"/>
      <c r="I39" s="118">
        <v>10</v>
      </c>
      <c r="J39" s="62">
        <f t="shared" si="0"/>
        <v>3.225806451612903</v>
      </c>
      <c r="K39" s="42">
        <v>3</v>
      </c>
      <c r="L39" s="41">
        <f t="shared" si="1"/>
        <v>12</v>
      </c>
      <c r="M39" s="12">
        <v>80.94</v>
      </c>
      <c r="N39" s="41">
        <f t="shared" si="2"/>
        <v>18.581665431183595</v>
      </c>
      <c r="O39" s="59">
        <f t="shared" si="3"/>
        <v>33.807471882796499</v>
      </c>
      <c r="P39" s="61">
        <f t="shared" si="4"/>
        <v>0.33807471882796497</v>
      </c>
      <c r="Q39" s="72" t="s">
        <v>133</v>
      </c>
    </row>
    <row r="41" spans="1:21" x14ac:dyDescent="0.25">
      <c r="B41" s="17" t="s">
        <v>25</v>
      </c>
      <c r="D41" s="14" t="s">
        <v>304</v>
      </c>
    </row>
    <row r="44" spans="1:21" x14ac:dyDescent="0.25">
      <c r="B44" s="17" t="s">
        <v>20</v>
      </c>
      <c r="D44" s="14" t="s">
        <v>305</v>
      </c>
    </row>
    <row r="45" spans="1:21" x14ac:dyDescent="0.25">
      <c r="D45" s="14" t="s">
        <v>306</v>
      </c>
    </row>
    <row r="46" spans="1:21" x14ac:dyDescent="0.25">
      <c r="D46" s="14" t="s">
        <v>307</v>
      </c>
    </row>
    <row r="47" spans="1:21" x14ac:dyDescent="0.25">
      <c r="D47" s="14" t="s">
        <v>308</v>
      </c>
    </row>
    <row r="48" spans="1:21" x14ac:dyDescent="0.25">
      <c r="D48" s="14" t="s">
        <v>21</v>
      </c>
    </row>
    <row r="49" spans="4:4" x14ac:dyDescent="0.25">
      <c r="D49" s="14" t="s">
        <v>309</v>
      </c>
    </row>
    <row r="50" spans="4:4" x14ac:dyDescent="0.25">
      <c r="D50" s="14" t="s">
        <v>310</v>
      </c>
    </row>
    <row r="51" spans="4:4" x14ac:dyDescent="0.25">
      <c r="D51" s="14" t="s">
        <v>311</v>
      </c>
    </row>
  </sheetData>
  <sortState ref="C8:Q39">
    <sortCondition descending="1" ref="P8:P39"/>
    <sortCondition ref="C8:C39"/>
  </sortState>
  <mergeCells count="17"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X6:Y6"/>
    <mergeCell ref="M6:N6"/>
    <mergeCell ref="O6:O7"/>
    <mergeCell ref="P6:P7"/>
    <mergeCell ref="Q6:Q7"/>
    <mergeCell ref="T6:U6"/>
    <mergeCell ref="V6:W6"/>
  </mergeCells>
  <pageMargins left="0.23622047244094491" right="0.23622047244094491" top="0.35433070866141736" bottom="0.35433070866141736" header="0.31496062992125984" footer="0.31496062992125984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zoomScale="80" zoomScaleNormal="80" workbookViewId="0">
      <selection sqref="A1:Q34"/>
    </sheetView>
  </sheetViews>
  <sheetFormatPr defaultRowHeight="13.2" x14ac:dyDescent="0.25"/>
  <cols>
    <col min="1" max="1" width="9.44140625" style="17" bestFit="1" customWidth="1"/>
    <col min="2" max="2" width="10.5546875" style="17" customWidth="1"/>
    <col min="3" max="3" width="14.6640625" style="14" customWidth="1"/>
    <col min="4" max="4" width="15" style="14" customWidth="1"/>
    <col min="5" max="5" width="18.6640625" style="14" customWidth="1"/>
    <col min="6" max="6" width="13.88671875" style="14" customWidth="1"/>
    <col min="7" max="7" width="31.6640625" style="14" customWidth="1"/>
    <col min="8" max="8" width="11.109375" style="14" customWidth="1"/>
    <col min="9" max="9" width="7.6640625" style="31" customWidth="1"/>
    <col min="10" max="10" width="8" style="14" customWidth="1"/>
    <col min="11" max="11" width="6.88671875" style="14" customWidth="1"/>
    <col min="12" max="12" width="6.6640625" style="14" customWidth="1"/>
    <col min="13" max="13" width="7.33203125" style="14" customWidth="1"/>
    <col min="14" max="14" width="8.109375" style="14" customWidth="1"/>
    <col min="15" max="15" width="9.33203125" style="14" customWidth="1"/>
    <col min="16" max="16" width="10.6640625" style="14" customWidth="1"/>
    <col min="17" max="17" width="36.5546875" style="14" customWidth="1"/>
    <col min="20" max="20" width="0" hidden="1" customWidth="1"/>
    <col min="21" max="21" width="18" customWidth="1"/>
    <col min="22" max="22" width="10.109375" customWidth="1"/>
    <col min="23" max="23" width="8.6640625" customWidth="1"/>
    <col min="24" max="24" width="6.33203125" customWidth="1"/>
    <col min="25" max="25" width="8.44140625" customWidth="1"/>
  </cols>
  <sheetData>
    <row r="1" spans="1:25" s="22" customFormat="1" ht="15.6" x14ac:dyDescent="0.3">
      <c r="A1" s="32"/>
      <c r="B1" s="32"/>
      <c r="C1" s="26"/>
      <c r="D1" s="26"/>
      <c r="E1" s="26"/>
      <c r="F1" s="26"/>
      <c r="G1" s="26"/>
      <c r="H1" s="26"/>
      <c r="I1" s="28"/>
      <c r="J1" s="26"/>
      <c r="K1" s="26"/>
      <c r="L1" s="26"/>
      <c r="M1" s="26"/>
      <c r="N1" s="26"/>
      <c r="O1" s="26"/>
      <c r="P1" s="26"/>
      <c r="Q1" s="26"/>
    </row>
    <row r="2" spans="1:25" s="22" customFormat="1" ht="15.6" x14ac:dyDescent="0.25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32"/>
      <c r="R2" s="32"/>
      <c r="S2" s="32"/>
      <c r="T2" s="21"/>
      <c r="U2" s="21"/>
      <c r="V2" s="21"/>
      <c r="W2" s="21"/>
      <c r="X2" s="21"/>
      <c r="Y2" s="21"/>
    </row>
    <row r="3" spans="1:25" s="22" customFormat="1" ht="15.6" x14ac:dyDescent="0.3">
      <c r="A3" s="192" t="s">
        <v>31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33"/>
      <c r="R3" s="33"/>
      <c r="S3" s="33"/>
      <c r="T3" s="21"/>
      <c r="U3" s="21"/>
      <c r="V3" s="21"/>
      <c r="W3" s="21"/>
      <c r="X3" s="21"/>
      <c r="Y3" s="21"/>
    </row>
    <row r="4" spans="1:25" s="22" customFormat="1" ht="15.6" x14ac:dyDescent="0.3">
      <c r="A4" s="192" t="s">
        <v>27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33"/>
      <c r="R4" s="33"/>
      <c r="S4" s="33"/>
      <c r="T4" s="21"/>
      <c r="U4" s="21"/>
      <c r="V4" s="21"/>
      <c r="W4" s="21"/>
      <c r="X4" s="21"/>
      <c r="Y4" s="21"/>
    </row>
    <row r="5" spans="1:25" s="22" customFormat="1" ht="15.6" x14ac:dyDescent="0.3">
      <c r="A5" s="33"/>
      <c r="B5" s="33"/>
      <c r="C5" s="33"/>
      <c r="D5" s="33"/>
      <c r="E5" s="33"/>
      <c r="F5" s="33"/>
      <c r="G5" s="33"/>
      <c r="H5" s="33"/>
      <c r="I5" s="29"/>
      <c r="J5" s="33"/>
      <c r="K5" s="33"/>
      <c r="L5" s="33"/>
      <c r="M5" s="33"/>
      <c r="N5" s="33"/>
      <c r="O5" s="33"/>
      <c r="P5" s="33"/>
      <c r="Q5" s="33"/>
      <c r="R5" s="33"/>
      <c r="S5" s="33"/>
      <c r="T5" s="21"/>
      <c r="U5" s="21"/>
      <c r="V5" s="21"/>
      <c r="W5" s="21"/>
      <c r="X5" s="21"/>
      <c r="Y5" s="21"/>
    </row>
    <row r="6" spans="1:25" ht="41.25" customHeight="1" x14ac:dyDescent="0.25">
      <c r="A6" s="193" t="s">
        <v>0</v>
      </c>
      <c r="B6" s="195" t="s">
        <v>19</v>
      </c>
      <c r="C6" s="34" t="s">
        <v>15</v>
      </c>
      <c r="D6" s="34" t="s">
        <v>16</v>
      </c>
      <c r="E6" s="34" t="s">
        <v>17</v>
      </c>
      <c r="F6" s="197" t="s">
        <v>1</v>
      </c>
      <c r="G6" s="197" t="s">
        <v>2</v>
      </c>
      <c r="H6" s="197" t="s">
        <v>18</v>
      </c>
      <c r="I6" s="199" t="s">
        <v>24</v>
      </c>
      <c r="J6" s="200"/>
      <c r="K6" s="199" t="s">
        <v>14</v>
      </c>
      <c r="L6" s="200"/>
      <c r="M6" s="199" t="s">
        <v>13</v>
      </c>
      <c r="N6" s="200"/>
      <c r="O6" s="197" t="s">
        <v>5</v>
      </c>
      <c r="P6" s="201" t="s">
        <v>6</v>
      </c>
      <c r="Q6" s="201" t="s">
        <v>3</v>
      </c>
      <c r="R6" s="9"/>
      <c r="S6" s="9"/>
      <c r="T6" s="202" t="s">
        <v>11</v>
      </c>
      <c r="U6" s="202"/>
      <c r="V6" s="202" t="s">
        <v>23</v>
      </c>
      <c r="W6" s="202"/>
      <c r="X6" s="202" t="s">
        <v>10</v>
      </c>
      <c r="Y6" s="202"/>
    </row>
    <row r="7" spans="1:25" ht="23.25" customHeight="1" x14ac:dyDescent="0.25">
      <c r="A7" s="194"/>
      <c r="B7" s="196"/>
      <c r="C7" s="35"/>
      <c r="D7" s="35"/>
      <c r="E7" s="35"/>
      <c r="F7" s="198"/>
      <c r="G7" s="198"/>
      <c r="H7" s="198"/>
      <c r="I7" s="30" t="s">
        <v>8</v>
      </c>
      <c r="J7" s="4" t="s">
        <v>7</v>
      </c>
      <c r="K7" s="5" t="s">
        <v>8</v>
      </c>
      <c r="L7" s="4" t="s">
        <v>7</v>
      </c>
      <c r="M7" s="36" t="s">
        <v>8</v>
      </c>
      <c r="N7" s="4" t="s">
        <v>7</v>
      </c>
      <c r="O7" s="198"/>
      <c r="P7" s="201"/>
      <c r="Q7" s="201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s="181" customFormat="1" ht="19.2" customHeight="1" x14ac:dyDescent="0.3">
      <c r="A8" s="166">
        <v>1</v>
      </c>
      <c r="B8" s="167">
        <v>10</v>
      </c>
      <c r="C8" s="168" t="s">
        <v>120</v>
      </c>
      <c r="D8" s="169" t="s">
        <v>121</v>
      </c>
      <c r="E8" s="169" t="s">
        <v>122</v>
      </c>
      <c r="F8" s="170">
        <v>39693</v>
      </c>
      <c r="G8" s="171" t="s">
        <v>123</v>
      </c>
      <c r="H8" s="172" t="s">
        <v>315</v>
      </c>
      <c r="I8" s="173">
        <v>22</v>
      </c>
      <c r="J8" s="174">
        <f t="shared" ref="J8:J20" si="0">$U$7*I8/$U$8</f>
        <v>7.096774193548387</v>
      </c>
      <c r="K8" s="175">
        <v>9.1999999999999993</v>
      </c>
      <c r="L8" s="176">
        <f t="shared" ref="L8:L20" si="1">$W$7*K8/$W$8</f>
        <v>36.799999999999997</v>
      </c>
      <c r="M8" s="172">
        <v>39.53</v>
      </c>
      <c r="N8" s="176">
        <f t="shared" ref="N8:N20" si="2">($Y$7*$Y$8)/M8</f>
        <v>40</v>
      </c>
      <c r="O8" s="177">
        <f t="shared" ref="O8:O20" si="3">J8+L8+N8</f>
        <v>83.896774193548382</v>
      </c>
      <c r="P8" s="178">
        <f t="shared" ref="P8:P20" si="4">O8/100</f>
        <v>0.83896774193548385</v>
      </c>
      <c r="Q8" s="171" t="s">
        <v>140</v>
      </c>
      <c r="R8" s="179"/>
      <c r="S8" s="179"/>
      <c r="T8" s="180"/>
      <c r="U8" s="180">
        <v>62</v>
      </c>
      <c r="V8" s="180"/>
      <c r="W8" s="180">
        <v>10</v>
      </c>
      <c r="X8" s="180"/>
      <c r="Y8" s="180">
        <f>SMALL(M8:M20,1)</f>
        <v>39.53</v>
      </c>
    </row>
    <row r="9" spans="1:25" s="2" customFormat="1" ht="19.2" customHeight="1" x14ac:dyDescent="0.3">
      <c r="A9" s="25">
        <v>2</v>
      </c>
      <c r="B9" s="58">
        <v>10</v>
      </c>
      <c r="C9" s="160" t="s">
        <v>101</v>
      </c>
      <c r="D9" s="153" t="s">
        <v>102</v>
      </c>
      <c r="E9" s="153" t="s">
        <v>103</v>
      </c>
      <c r="F9" s="79">
        <v>39451</v>
      </c>
      <c r="G9" s="38" t="s">
        <v>71</v>
      </c>
      <c r="H9" s="48" t="s">
        <v>316</v>
      </c>
      <c r="I9" s="48">
        <v>28</v>
      </c>
      <c r="J9" s="62">
        <f t="shared" si="0"/>
        <v>9.0322580645161299</v>
      </c>
      <c r="K9" s="60">
        <v>9.9</v>
      </c>
      <c r="L9" s="41">
        <f t="shared" si="1"/>
        <v>39.6</v>
      </c>
      <c r="M9" s="24">
        <v>45.41</v>
      </c>
      <c r="N9" s="41">
        <f t="shared" si="2"/>
        <v>34.820524113631365</v>
      </c>
      <c r="O9" s="59">
        <f t="shared" si="3"/>
        <v>83.452782178147487</v>
      </c>
      <c r="P9" s="61">
        <f t="shared" si="4"/>
        <v>0.83452782178147489</v>
      </c>
      <c r="Q9" s="72" t="s">
        <v>138</v>
      </c>
      <c r="R9" s="10"/>
      <c r="S9" s="10"/>
      <c r="T9" s="7"/>
      <c r="U9" s="7"/>
      <c r="V9" s="7"/>
      <c r="W9" s="7"/>
      <c r="X9" s="7"/>
      <c r="Y9" s="7"/>
    </row>
    <row r="10" spans="1:25" ht="19.2" customHeight="1" x14ac:dyDescent="0.3">
      <c r="A10" s="25">
        <v>3</v>
      </c>
      <c r="B10" s="58">
        <v>10</v>
      </c>
      <c r="C10" s="160" t="s">
        <v>91</v>
      </c>
      <c r="D10" s="153" t="s">
        <v>92</v>
      </c>
      <c r="E10" s="153" t="s">
        <v>93</v>
      </c>
      <c r="F10" s="79">
        <v>39562</v>
      </c>
      <c r="G10" s="38" t="s">
        <v>56</v>
      </c>
      <c r="H10" s="48" t="s">
        <v>316</v>
      </c>
      <c r="I10" s="48">
        <v>20.5</v>
      </c>
      <c r="J10" s="62">
        <f t="shared" si="0"/>
        <v>6.612903225806452</v>
      </c>
      <c r="K10" s="60">
        <v>9.9</v>
      </c>
      <c r="L10" s="41">
        <f t="shared" si="1"/>
        <v>39.6</v>
      </c>
      <c r="M10" s="24">
        <v>42.93</v>
      </c>
      <c r="N10" s="41">
        <f t="shared" si="2"/>
        <v>36.83205217796413</v>
      </c>
      <c r="O10" s="59">
        <f t="shared" si="3"/>
        <v>83.044955403770587</v>
      </c>
      <c r="P10" s="61">
        <f t="shared" si="4"/>
        <v>0.83044955403770582</v>
      </c>
      <c r="Q10" s="72" t="s">
        <v>136</v>
      </c>
      <c r="R10" s="10"/>
      <c r="S10" s="10"/>
      <c r="T10" s="3"/>
      <c r="U10" s="3"/>
      <c r="V10" s="3"/>
      <c r="W10" s="3"/>
      <c r="X10" s="3"/>
      <c r="Y10" s="3"/>
    </row>
    <row r="11" spans="1:25" s="2" customFormat="1" ht="19.2" customHeight="1" x14ac:dyDescent="0.3">
      <c r="A11" s="25">
        <v>4</v>
      </c>
      <c r="B11" s="58">
        <v>10</v>
      </c>
      <c r="C11" s="66" t="s">
        <v>104</v>
      </c>
      <c r="D11" s="64" t="s">
        <v>105</v>
      </c>
      <c r="E11" s="64" t="s">
        <v>106</v>
      </c>
      <c r="F11" s="79">
        <v>39488</v>
      </c>
      <c r="G11" s="38" t="s">
        <v>71</v>
      </c>
      <c r="H11" s="48"/>
      <c r="I11" s="48">
        <v>31.5</v>
      </c>
      <c r="J11" s="62">
        <f t="shared" si="0"/>
        <v>10.161290322580646</v>
      </c>
      <c r="K11" s="60">
        <v>9.1</v>
      </c>
      <c r="L11" s="41">
        <f t="shared" si="1"/>
        <v>36.4</v>
      </c>
      <c r="M11" s="24">
        <v>49.66</v>
      </c>
      <c r="N11" s="41">
        <f t="shared" si="2"/>
        <v>31.840515505436976</v>
      </c>
      <c r="O11" s="59">
        <f t="shared" si="3"/>
        <v>78.401805828017615</v>
      </c>
      <c r="P11" s="61">
        <f t="shared" si="4"/>
        <v>0.78401805828017612</v>
      </c>
      <c r="Q11" s="72" t="s">
        <v>138</v>
      </c>
      <c r="R11" s="10"/>
      <c r="S11" s="10"/>
      <c r="T11" s="3"/>
      <c r="U11" s="3"/>
      <c r="V11" s="3"/>
      <c r="W11" s="3"/>
      <c r="X11" s="3"/>
      <c r="Y11" s="3"/>
    </row>
    <row r="12" spans="1:25" ht="19.2" customHeight="1" x14ac:dyDescent="0.3">
      <c r="A12" s="25">
        <v>5</v>
      </c>
      <c r="B12" s="58">
        <v>10</v>
      </c>
      <c r="C12" s="69" t="s">
        <v>112</v>
      </c>
      <c r="D12" s="64" t="s">
        <v>69</v>
      </c>
      <c r="E12" s="64" t="s">
        <v>113</v>
      </c>
      <c r="F12" s="78">
        <v>39379</v>
      </c>
      <c r="G12" s="37" t="s">
        <v>83</v>
      </c>
      <c r="H12" s="24"/>
      <c r="I12" s="48">
        <v>30.5</v>
      </c>
      <c r="J12" s="62">
        <f t="shared" si="0"/>
        <v>9.8387096774193541</v>
      </c>
      <c r="K12" s="60">
        <v>9.3000000000000007</v>
      </c>
      <c r="L12" s="41">
        <f t="shared" si="1"/>
        <v>37.200000000000003</v>
      </c>
      <c r="M12" s="24">
        <v>50.44</v>
      </c>
      <c r="N12" s="41">
        <f t="shared" si="2"/>
        <v>31.348136399682794</v>
      </c>
      <c r="O12" s="59">
        <f t="shared" si="3"/>
        <v>78.386846077102149</v>
      </c>
      <c r="P12" s="61">
        <f t="shared" si="4"/>
        <v>0.78386846077102146</v>
      </c>
      <c r="Q12" s="71" t="s">
        <v>134</v>
      </c>
      <c r="R12" s="10"/>
      <c r="S12" s="10"/>
      <c r="T12" s="3"/>
      <c r="U12" s="3"/>
    </row>
    <row r="13" spans="1:25" ht="19.2" customHeight="1" x14ac:dyDescent="0.3">
      <c r="A13" s="25">
        <v>6</v>
      </c>
      <c r="B13" s="58">
        <v>10</v>
      </c>
      <c r="C13" s="66" t="s">
        <v>107</v>
      </c>
      <c r="D13" s="64" t="s">
        <v>99</v>
      </c>
      <c r="E13" s="64" t="s">
        <v>108</v>
      </c>
      <c r="F13" s="79">
        <v>39565</v>
      </c>
      <c r="G13" s="38" t="s">
        <v>71</v>
      </c>
      <c r="H13" s="48"/>
      <c r="I13" s="11">
        <v>32</v>
      </c>
      <c r="J13" s="62">
        <f t="shared" si="0"/>
        <v>10.32258064516129</v>
      </c>
      <c r="K13" s="60">
        <v>8.6</v>
      </c>
      <c r="L13" s="41">
        <f t="shared" si="1"/>
        <v>34.4</v>
      </c>
      <c r="M13" s="24">
        <v>47.75</v>
      </c>
      <c r="N13" s="41">
        <f t="shared" si="2"/>
        <v>33.114136125654454</v>
      </c>
      <c r="O13" s="59">
        <f t="shared" si="3"/>
        <v>77.836716770815741</v>
      </c>
      <c r="P13" s="61">
        <f t="shared" si="4"/>
        <v>0.77836716770815739</v>
      </c>
      <c r="Q13" s="72" t="s">
        <v>138</v>
      </c>
      <c r="R13" s="10"/>
      <c r="S13" s="10"/>
      <c r="T13" s="3"/>
      <c r="U13" s="3"/>
    </row>
    <row r="14" spans="1:25" ht="19.2" customHeight="1" x14ac:dyDescent="0.3">
      <c r="A14" s="25">
        <v>7</v>
      </c>
      <c r="B14" s="58">
        <v>10</v>
      </c>
      <c r="C14" s="83" t="s">
        <v>114</v>
      </c>
      <c r="D14" s="64" t="s">
        <v>115</v>
      </c>
      <c r="E14" s="64" t="s">
        <v>67</v>
      </c>
      <c r="F14" s="84">
        <v>39444</v>
      </c>
      <c r="G14" s="39" t="s">
        <v>318</v>
      </c>
      <c r="H14" s="24"/>
      <c r="I14" s="48">
        <v>16</v>
      </c>
      <c r="J14" s="62">
        <f t="shared" si="0"/>
        <v>5.161290322580645</v>
      </c>
      <c r="K14" s="60">
        <v>9.9</v>
      </c>
      <c r="L14" s="41">
        <f t="shared" si="1"/>
        <v>39.6</v>
      </c>
      <c r="M14" s="24">
        <v>48.59</v>
      </c>
      <c r="N14" s="41">
        <f t="shared" si="2"/>
        <v>32.541675241819306</v>
      </c>
      <c r="O14" s="59">
        <f t="shared" si="3"/>
        <v>77.302965564399955</v>
      </c>
      <c r="P14" s="61">
        <f t="shared" si="4"/>
        <v>0.7730296556439995</v>
      </c>
      <c r="Q14" s="91" t="s">
        <v>136</v>
      </c>
      <c r="R14" s="10"/>
      <c r="S14" s="10"/>
      <c r="T14" s="3"/>
      <c r="U14" s="3"/>
    </row>
    <row r="15" spans="1:25" ht="19.2" customHeight="1" x14ac:dyDescent="0.3">
      <c r="A15" s="25">
        <v>8</v>
      </c>
      <c r="B15" s="58">
        <v>10</v>
      </c>
      <c r="C15" s="66" t="s">
        <v>109</v>
      </c>
      <c r="D15" s="64" t="s">
        <v>102</v>
      </c>
      <c r="E15" s="64" t="s">
        <v>90</v>
      </c>
      <c r="F15" s="80">
        <v>39392</v>
      </c>
      <c r="G15" s="81" t="s">
        <v>71</v>
      </c>
      <c r="H15" s="24"/>
      <c r="I15" s="48">
        <v>26</v>
      </c>
      <c r="J15" s="62">
        <f t="shared" si="0"/>
        <v>8.387096774193548</v>
      </c>
      <c r="K15" s="60">
        <v>8.3000000000000007</v>
      </c>
      <c r="L15" s="41">
        <f t="shared" si="1"/>
        <v>33.200000000000003</v>
      </c>
      <c r="M15" s="24">
        <v>50.31</v>
      </c>
      <c r="N15" s="41">
        <f t="shared" si="2"/>
        <v>31.42913933611608</v>
      </c>
      <c r="O15" s="59">
        <f t="shared" si="3"/>
        <v>73.016236110309634</v>
      </c>
      <c r="P15" s="61">
        <f t="shared" si="4"/>
        <v>0.73016236110309629</v>
      </c>
      <c r="Q15" s="89" t="s">
        <v>138</v>
      </c>
      <c r="R15" s="10"/>
      <c r="S15" s="10"/>
      <c r="T15" s="3"/>
      <c r="U15" s="3"/>
    </row>
    <row r="16" spans="1:25" ht="19.2" customHeight="1" x14ac:dyDescent="0.3">
      <c r="A16" s="25">
        <v>9</v>
      </c>
      <c r="B16" s="58">
        <v>10</v>
      </c>
      <c r="C16" s="69" t="s">
        <v>98</v>
      </c>
      <c r="D16" s="64" t="s">
        <v>99</v>
      </c>
      <c r="E16" s="64" t="s">
        <v>100</v>
      </c>
      <c r="F16" s="80">
        <v>39303</v>
      </c>
      <c r="G16" s="82" t="s">
        <v>97</v>
      </c>
      <c r="H16" s="48"/>
      <c r="I16" s="48">
        <v>11.5</v>
      </c>
      <c r="J16" s="62">
        <f t="shared" si="0"/>
        <v>3.7096774193548385</v>
      </c>
      <c r="K16" s="60">
        <v>9.8000000000000007</v>
      </c>
      <c r="L16" s="41">
        <f t="shared" si="1"/>
        <v>39.200000000000003</v>
      </c>
      <c r="M16" s="24">
        <v>55.03</v>
      </c>
      <c r="N16" s="41">
        <f t="shared" si="2"/>
        <v>28.73341813556242</v>
      </c>
      <c r="O16" s="59">
        <f t="shared" si="3"/>
        <v>71.643095554917267</v>
      </c>
      <c r="P16" s="61">
        <f t="shared" si="4"/>
        <v>0.71643095554917269</v>
      </c>
      <c r="Q16" s="90" t="s">
        <v>137</v>
      </c>
      <c r="R16" s="10"/>
      <c r="S16" s="10"/>
      <c r="T16" s="3"/>
      <c r="U16" s="3"/>
    </row>
    <row r="17" spans="1:21" ht="19.2" customHeight="1" x14ac:dyDescent="0.3">
      <c r="A17" s="25">
        <v>10</v>
      </c>
      <c r="B17" s="58">
        <v>10</v>
      </c>
      <c r="C17" s="69" t="s">
        <v>94</v>
      </c>
      <c r="D17" s="64" t="s">
        <v>95</v>
      </c>
      <c r="E17" s="64" t="s">
        <v>96</v>
      </c>
      <c r="F17" s="80">
        <v>39242</v>
      </c>
      <c r="G17" s="82" t="s">
        <v>97</v>
      </c>
      <c r="H17" s="48"/>
      <c r="I17" s="48">
        <v>16</v>
      </c>
      <c r="J17" s="62">
        <f t="shared" si="0"/>
        <v>5.161290322580645</v>
      </c>
      <c r="K17" s="60">
        <v>8.8000000000000007</v>
      </c>
      <c r="L17" s="41">
        <f t="shared" si="1"/>
        <v>35.200000000000003</v>
      </c>
      <c r="M17" s="24">
        <v>54.54</v>
      </c>
      <c r="N17" s="41">
        <f t="shared" si="2"/>
        <v>28.991565823248994</v>
      </c>
      <c r="O17" s="59">
        <f t="shared" si="3"/>
        <v>69.352856145829648</v>
      </c>
      <c r="P17" s="61">
        <f t="shared" si="4"/>
        <v>0.69352856145829644</v>
      </c>
      <c r="Q17" s="90" t="s">
        <v>137</v>
      </c>
      <c r="R17" s="10"/>
      <c r="S17" s="10"/>
      <c r="T17" s="3"/>
      <c r="U17" s="3"/>
    </row>
    <row r="18" spans="1:21" ht="19.2" customHeight="1" x14ac:dyDescent="0.3">
      <c r="A18" s="25">
        <v>11</v>
      </c>
      <c r="B18" s="58">
        <v>10</v>
      </c>
      <c r="C18" s="75" t="s">
        <v>110</v>
      </c>
      <c r="D18" s="64" t="s">
        <v>111</v>
      </c>
      <c r="E18" s="64" t="s">
        <v>63</v>
      </c>
      <c r="F18" s="79">
        <v>39540</v>
      </c>
      <c r="G18" s="98" t="s">
        <v>78</v>
      </c>
      <c r="H18" s="24"/>
      <c r="I18" s="48">
        <v>20.05</v>
      </c>
      <c r="J18" s="62">
        <f t="shared" si="0"/>
        <v>6.467741935483871</v>
      </c>
      <c r="K18" s="60">
        <v>8.6999999999999993</v>
      </c>
      <c r="L18" s="41">
        <f t="shared" si="1"/>
        <v>34.799999999999997</v>
      </c>
      <c r="M18" s="24">
        <v>65.84</v>
      </c>
      <c r="N18" s="41">
        <f t="shared" si="2"/>
        <v>24.015795868772781</v>
      </c>
      <c r="O18" s="59">
        <f t="shared" si="3"/>
        <v>65.283537804256653</v>
      </c>
      <c r="P18" s="61">
        <f t="shared" si="4"/>
        <v>0.65283537804256653</v>
      </c>
      <c r="Q18" s="72" t="s">
        <v>133</v>
      </c>
      <c r="R18" s="10"/>
      <c r="S18" s="10"/>
      <c r="T18" s="3"/>
      <c r="U18" s="3"/>
    </row>
    <row r="19" spans="1:21" ht="19.2" customHeight="1" x14ac:dyDescent="0.3">
      <c r="A19" s="25">
        <v>12</v>
      </c>
      <c r="B19" s="58">
        <v>10</v>
      </c>
      <c r="C19" s="69" t="s">
        <v>88</v>
      </c>
      <c r="D19" s="64" t="s">
        <v>89</v>
      </c>
      <c r="E19" s="64" t="s">
        <v>90</v>
      </c>
      <c r="F19" s="78">
        <v>39208</v>
      </c>
      <c r="G19" s="37" t="s">
        <v>46</v>
      </c>
      <c r="H19" s="24"/>
      <c r="I19" s="48">
        <v>24.5</v>
      </c>
      <c r="J19" s="62">
        <f t="shared" si="0"/>
        <v>7.903225806451613</v>
      </c>
      <c r="K19" s="60">
        <v>7.8</v>
      </c>
      <c r="L19" s="41">
        <f t="shared" si="1"/>
        <v>31.2</v>
      </c>
      <c r="M19" s="24">
        <v>65.12</v>
      </c>
      <c r="N19" s="41">
        <f t="shared" si="2"/>
        <v>24.281326781326779</v>
      </c>
      <c r="O19" s="59">
        <f t="shared" si="3"/>
        <v>63.384552587778387</v>
      </c>
      <c r="P19" s="61">
        <f t="shared" si="4"/>
        <v>0.63384552587778387</v>
      </c>
      <c r="Q19" s="71" t="s">
        <v>126</v>
      </c>
      <c r="R19" s="10"/>
      <c r="S19" s="10"/>
      <c r="T19" s="3"/>
      <c r="U19" s="3"/>
    </row>
    <row r="20" spans="1:21" ht="19.2" customHeight="1" x14ac:dyDescent="0.3">
      <c r="A20" s="25">
        <v>13</v>
      </c>
      <c r="B20" s="58">
        <v>10</v>
      </c>
      <c r="C20" s="81" t="s">
        <v>117</v>
      </c>
      <c r="D20" s="64" t="s">
        <v>92</v>
      </c>
      <c r="E20" s="64" t="s">
        <v>118</v>
      </c>
      <c r="F20" s="85">
        <v>39297</v>
      </c>
      <c r="G20" s="38" t="s">
        <v>119</v>
      </c>
      <c r="H20" s="48"/>
      <c r="I20" s="48">
        <v>16.5</v>
      </c>
      <c r="J20" s="62">
        <f t="shared" si="0"/>
        <v>5.32258064516129</v>
      </c>
      <c r="K20" s="60">
        <v>9.1999999999999993</v>
      </c>
      <c r="L20" s="41">
        <f t="shared" si="1"/>
        <v>36.799999999999997</v>
      </c>
      <c r="M20" s="24">
        <v>81.12</v>
      </c>
      <c r="N20" s="41">
        <f t="shared" si="2"/>
        <v>19.492110453648916</v>
      </c>
      <c r="O20" s="59">
        <f t="shared" si="3"/>
        <v>61.614691098810198</v>
      </c>
      <c r="P20" s="61">
        <f t="shared" si="4"/>
        <v>0.61614691098810193</v>
      </c>
      <c r="Q20" s="38" t="s">
        <v>139</v>
      </c>
      <c r="R20" s="10"/>
      <c r="S20" s="10"/>
      <c r="T20" s="3"/>
      <c r="U20" s="3"/>
    </row>
    <row r="21" spans="1:21" ht="19.2" customHeight="1" x14ac:dyDescent="0.3">
      <c r="A21" s="27"/>
      <c r="B21" s="49"/>
      <c r="C21" s="50"/>
      <c r="D21" s="50"/>
      <c r="E21" s="50"/>
      <c r="F21" s="51"/>
      <c r="G21" s="52"/>
      <c r="H21" s="53"/>
      <c r="I21" s="54"/>
      <c r="J21" s="55"/>
      <c r="K21" s="46"/>
      <c r="L21" s="55"/>
      <c r="M21" s="53"/>
      <c r="N21" s="55"/>
      <c r="O21" s="56"/>
      <c r="P21" s="57"/>
      <c r="Q21" s="40"/>
      <c r="R21" s="10"/>
      <c r="S21" s="10"/>
      <c r="T21" s="3"/>
      <c r="U21" s="3"/>
    </row>
    <row r="24" spans="1:21" x14ac:dyDescent="0.25">
      <c r="B24" s="17" t="s">
        <v>25</v>
      </c>
      <c r="D24" s="14" t="s">
        <v>304</v>
      </c>
    </row>
    <row r="27" spans="1:21" x14ac:dyDescent="0.25">
      <c r="B27" s="17" t="s">
        <v>20</v>
      </c>
      <c r="D27" s="14" t="s">
        <v>305</v>
      </c>
    </row>
    <row r="28" spans="1:21" x14ac:dyDescent="0.25">
      <c r="D28" s="14" t="s">
        <v>306</v>
      </c>
    </row>
    <row r="29" spans="1:21" x14ac:dyDescent="0.25">
      <c r="D29" s="14" t="s">
        <v>307</v>
      </c>
    </row>
    <row r="30" spans="1:21" x14ac:dyDescent="0.25">
      <c r="D30" s="14" t="s">
        <v>308</v>
      </c>
    </row>
    <row r="31" spans="1:21" x14ac:dyDescent="0.25">
      <c r="D31" s="14" t="s">
        <v>21</v>
      </c>
    </row>
    <row r="32" spans="1:21" x14ac:dyDescent="0.25">
      <c r="D32" s="14" t="s">
        <v>309</v>
      </c>
    </row>
    <row r="33" spans="4:4" x14ac:dyDescent="0.25">
      <c r="D33" s="14" t="s">
        <v>310</v>
      </c>
    </row>
    <row r="34" spans="4:4" x14ac:dyDescent="0.25">
      <c r="D34" s="14" t="s">
        <v>311</v>
      </c>
    </row>
  </sheetData>
  <sortState ref="C8:Q20">
    <sortCondition descending="1" ref="P8:P20"/>
    <sortCondition ref="C8:C20"/>
  </sortState>
  <mergeCells count="17"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X6:Y6"/>
    <mergeCell ref="M6:N6"/>
    <mergeCell ref="O6:O7"/>
    <mergeCell ref="P6:P7"/>
    <mergeCell ref="Q6:Q7"/>
    <mergeCell ref="T6:U6"/>
    <mergeCell ref="V6:W6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opLeftCell="A13" zoomScale="80" zoomScaleNormal="80" workbookViewId="0"/>
  </sheetViews>
  <sheetFormatPr defaultRowHeight="13.2" x14ac:dyDescent="0.25"/>
  <cols>
    <col min="1" max="1" width="9.44140625" style="17" bestFit="1" customWidth="1"/>
    <col min="2" max="2" width="10.5546875" style="17" customWidth="1"/>
    <col min="3" max="3" width="14.6640625" style="14" customWidth="1"/>
    <col min="4" max="4" width="15" style="14" customWidth="1"/>
    <col min="5" max="5" width="18.6640625" style="14" customWidth="1"/>
    <col min="6" max="6" width="11.6640625" style="14" customWidth="1"/>
    <col min="7" max="7" width="31.6640625" style="14" customWidth="1"/>
    <col min="8" max="8" width="11.109375" style="14" customWidth="1"/>
    <col min="9" max="9" width="7.6640625" style="31" customWidth="1"/>
    <col min="10" max="10" width="8" style="14" customWidth="1"/>
    <col min="11" max="11" width="6.88671875" style="14" customWidth="1"/>
    <col min="12" max="12" width="6.6640625" style="14" customWidth="1"/>
    <col min="13" max="13" width="7.33203125" style="14" customWidth="1"/>
    <col min="14" max="14" width="9.44140625" style="14" customWidth="1"/>
    <col min="15" max="15" width="10.44140625" style="14" customWidth="1"/>
    <col min="16" max="16" width="10.6640625" style="14" customWidth="1"/>
    <col min="17" max="17" width="42.33203125" style="14" customWidth="1"/>
    <col min="19" max="19" width="8.5546875" customWidth="1"/>
    <col min="20" max="20" width="0" hidden="1" customWidth="1"/>
    <col min="21" max="21" width="22.88671875" customWidth="1"/>
    <col min="22" max="22" width="3" customWidth="1"/>
    <col min="23" max="23" width="17.5546875" customWidth="1"/>
    <col min="24" max="24" width="15.109375" customWidth="1"/>
    <col min="25" max="25" width="11.44140625" customWidth="1"/>
    <col min="26" max="26" width="26.44140625" customWidth="1"/>
  </cols>
  <sheetData>
    <row r="1" spans="1:25" s="22" customFormat="1" ht="15.6" x14ac:dyDescent="0.3">
      <c r="A1" s="142"/>
      <c r="B1" s="142"/>
      <c r="C1" s="26"/>
      <c r="D1" s="26"/>
      <c r="E1" s="26"/>
      <c r="F1" s="26"/>
      <c r="G1" s="26"/>
      <c r="H1" s="26"/>
      <c r="I1" s="28"/>
      <c r="J1" s="26"/>
      <c r="K1" s="26"/>
      <c r="L1" s="26"/>
      <c r="M1" s="26"/>
      <c r="N1" s="26"/>
      <c r="O1" s="26"/>
      <c r="P1" s="26"/>
      <c r="Q1" s="26"/>
    </row>
    <row r="2" spans="1:25" s="22" customFormat="1" ht="15.6" x14ac:dyDescent="0.25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42"/>
      <c r="R2" s="142"/>
      <c r="S2" s="142"/>
      <c r="T2" s="21"/>
      <c r="U2" s="21"/>
      <c r="V2" s="21"/>
      <c r="W2" s="21"/>
      <c r="X2" s="21"/>
      <c r="Y2" s="21"/>
    </row>
    <row r="3" spans="1:25" s="22" customFormat="1" ht="15.6" x14ac:dyDescent="0.3">
      <c r="A3" s="192" t="s">
        <v>26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43"/>
      <c r="R3" s="143"/>
      <c r="S3" s="143"/>
      <c r="T3" s="21"/>
      <c r="U3" s="21"/>
      <c r="V3" s="21"/>
      <c r="W3" s="21"/>
      <c r="X3" s="21"/>
      <c r="Y3" s="21"/>
    </row>
    <row r="4" spans="1:25" s="22" customFormat="1" ht="15.6" x14ac:dyDescent="0.3">
      <c r="A4" s="192" t="s">
        <v>27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43"/>
      <c r="R4" s="143"/>
      <c r="S4" s="143"/>
      <c r="T4" s="21"/>
      <c r="U4" s="21"/>
      <c r="V4" s="21"/>
      <c r="W4" s="21"/>
      <c r="X4" s="21"/>
      <c r="Y4" s="21"/>
    </row>
    <row r="5" spans="1:25" s="22" customFormat="1" ht="15.6" x14ac:dyDescent="0.3">
      <c r="A5" s="143"/>
      <c r="B5" s="143"/>
      <c r="C5" s="143"/>
      <c r="D5" s="143"/>
      <c r="E5" s="143"/>
      <c r="F5" s="143"/>
      <c r="G5" s="143"/>
      <c r="H5" s="143"/>
      <c r="I5" s="29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21"/>
      <c r="U5" s="21"/>
      <c r="V5" s="21"/>
      <c r="W5" s="21"/>
      <c r="X5" s="21"/>
      <c r="Y5" s="21"/>
    </row>
    <row r="6" spans="1:25" ht="41.25" customHeight="1" x14ac:dyDescent="0.25">
      <c r="A6" s="193" t="s">
        <v>0</v>
      </c>
      <c r="B6" s="195" t="s">
        <v>19</v>
      </c>
      <c r="C6" s="144" t="s">
        <v>15</v>
      </c>
      <c r="D6" s="144" t="s">
        <v>16</v>
      </c>
      <c r="E6" s="144" t="s">
        <v>17</v>
      </c>
      <c r="F6" s="197" t="s">
        <v>1</v>
      </c>
      <c r="G6" s="197" t="s">
        <v>2</v>
      </c>
      <c r="H6" s="197" t="s">
        <v>18</v>
      </c>
      <c r="I6" s="199" t="s">
        <v>24</v>
      </c>
      <c r="J6" s="200"/>
      <c r="K6" s="199" t="s">
        <v>14</v>
      </c>
      <c r="L6" s="200"/>
      <c r="M6" s="199" t="s">
        <v>13</v>
      </c>
      <c r="N6" s="200"/>
      <c r="O6" s="197" t="s">
        <v>5</v>
      </c>
      <c r="P6" s="201" t="s">
        <v>6</v>
      </c>
      <c r="Q6" s="201" t="s">
        <v>3</v>
      </c>
      <c r="R6" s="9"/>
      <c r="S6" s="9"/>
      <c r="T6" s="202" t="s">
        <v>11</v>
      </c>
      <c r="U6" s="202"/>
      <c r="V6" s="202" t="s">
        <v>23</v>
      </c>
      <c r="W6" s="202"/>
      <c r="X6" s="202" t="s">
        <v>10</v>
      </c>
      <c r="Y6" s="202"/>
    </row>
    <row r="7" spans="1:25" ht="23.25" customHeight="1" x14ac:dyDescent="0.25">
      <c r="A7" s="194"/>
      <c r="B7" s="196"/>
      <c r="C7" s="145"/>
      <c r="D7" s="145"/>
      <c r="E7" s="145"/>
      <c r="F7" s="198"/>
      <c r="G7" s="198"/>
      <c r="H7" s="198"/>
      <c r="I7" s="30" t="s">
        <v>8</v>
      </c>
      <c r="J7" s="4" t="s">
        <v>7</v>
      </c>
      <c r="K7" s="5" t="s">
        <v>8</v>
      </c>
      <c r="L7" s="4" t="s">
        <v>7</v>
      </c>
      <c r="M7" s="146" t="s">
        <v>8</v>
      </c>
      <c r="N7" s="4" t="s">
        <v>7</v>
      </c>
      <c r="O7" s="198"/>
      <c r="P7" s="201"/>
      <c r="Q7" s="201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 x14ac:dyDescent="0.3">
      <c r="A8" s="25">
        <v>1</v>
      </c>
      <c r="B8" s="58">
        <v>11</v>
      </c>
      <c r="C8" s="160" t="s">
        <v>72</v>
      </c>
      <c r="D8" s="153" t="s">
        <v>73</v>
      </c>
      <c r="E8" s="153" t="s">
        <v>74</v>
      </c>
      <c r="F8" s="67">
        <v>39022</v>
      </c>
      <c r="G8" s="38" t="s">
        <v>71</v>
      </c>
      <c r="H8" s="92" t="s">
        <v>315</v>
      </c>
      <c r="I8" s="11">
        <v>23.5</v>
      </c>
      <c r="J8" s="62">
        <f t="shared" ref="J8:J23" si="0">$U$7*I8/$U$8</f>
        <v>7.580645161290323</v>
      </c>
      <c r="K8" s="60">
        <v>8.9</v>
      </c>
      <c r="L8" s="41">
        <f t="shared" ref="L8:L23" si="1">$W$7*K8/$W$8</f>
        <v>35.6</v>
      </c>
      <c r="M8" s="24">
        <v>36.82</v>
      </c>
      <c r="N8" s="41">
        <f t="shared" ref="N8:N23" si="2">($Y$7*$Y$8)/M8</f>
        <v>40</v>
      </c>
      <c r="O8" s="59">
        <f t="shared" ref="O8:O23" si="3">J8+L8+N8</f>
        <v>83.180645161290329</v>
      </c>
      <c r="P8" s="61">
        <f t="shared" ref="P8:P23" si="4">O8/100</f>
        <v>0.83180645161290334</v>
      </c>
      <c r="Q8" s="72" t="s">
        <v>132</v>
      </c>
      <c r="R8" s="10"/>
      <c r="S8" s="10"/>
      <c r="T8" s="7"/>
      <c r="U8" s="7">
        <v>62</v>
      </c>
      <c r="V8" s="7"/>
      <c r="W8" s="7">
        <v>10</v>
      </c>
      <c r="X8" s="7"/>
      <c r="Y8" s="7">
        <f>SMALL(M8:M23,1)</f>
        <v>36.82</v>
      </c>
    </row>
    <row r="9" spans="1:25" ht="19.2" customHeight="1" x14ac:dyDescent="0.3">
      <c r="A9" s="25">
        <v>2</v>
      </c>
      <c r="B9" s="58">
        <v>11</v>
      </c>
      <c r="C9" s="163" t="s">
        <v>65</v>
      </c>
      <c r="D9" s="153" t="s">
        <v>66</v>
      </c>
      <c r="E9" s="153" t="s">
        <v>67</v>
      </c>
      <c r="F9" s="70">
        <v>39448</v>
      </c>
      <c r="G9" s="37" t="s">
        <v>64</v>
      </c>
      <c r="H9" s="1" t="s">
        <v>316</v>
      </c>
      <c r="I9" s="48">
        <v>39</v>
      </c>
      <c r="J9" s="62">
        <f t="shared" si="0"/>
        <v>12.580645161290322</v>
      </c>
      <c r="K9" s="60">
        <v>9.5</v>
      </c>
      <c r="L9" s="41">
        <f t="shared" si="1"/>
        <v>38</v>
      </c>
      <c r="M9" s="24">
        <v>52.06</v>
      </c>
      <c r="N9" s="41">
        <f t="shared" si="2"/>
        <v>28.290434114483286</v>
      </c>
      <c r="O9" s="59">
        <f t="shared" si="3"/>
        <v>78.87107927577361</v>
      </c>
      <c r="P9" s="61">
        <f t="shared" si="4"/>
        <v>0.78871079275773615</v>
      </c>
      <c r="Q9" s="71" t="s">
        <v>131</v>
      </c>
      <c r="R9" s="10"/>
      <c r="S9" s="10"/>
      <c r="T9" s="3"/>
      <c r="U9" s="3"/>
      <c r="V9" s="3"/>
      <c r="W9" s="3"/>
      <c r="X9" s="3"/>
      <c r="Y9" s="3"/>
    </row>
    <row r="10" spans="1:25" s="2" customFormat="1" ht="19.2" customHeight="1" x14ac:dyDescent="0.3">
      <c r="A10" s="25">
        <v>3</v>
      </c>
      <c r="B10" s="58">
        <v>11</v>
      </c>
      <c r="C10" s="160" t="s">
        <v>54</v>
      </c>
      <c r="D10" s="153" t="s">
        <v>55</v>
      </c>
      <c r="E10" s="153" t="s">
        <v>45</v>
      </c>
      <c r="F10" s="67">
        <v>39089</v>
      </c>
      <c r="G10" s="38" t="s">
        <v>56</v>
      </c>
      <c r="H10" s="1" t="s">
        <v>316</v>
      </c>
      <c r="I10" s="48">
        <v>23</v>
      </c>
      <c r="J10" s="62">
        <f t="shared" si="0"/>
        <v>7.419354838709677</v>
      </c>
      <c r="K10" s="60">
        <v>9.8000000000000007</v>
      </c>
      <c r="L10" s="41">
        <f t="shared" si="1"/>
        <v>39.200000000000003</v>
      </c>
      <c r="M10" s="24">
        <v>46.34</v>
      </c>
      <c r="N10" s="41">
        <f t="shared" si="2"/>
        <v>31.782477341389725</v>
      </c>
      <c r="O10" s="59">
        <f t="shared" si="3"/>
        <v>78.401832180099404</v>
      </c>
      <c r="P10" s="61">
        <f t="shared" si="4"/>
        <v>0.78401832180099407</v>
      </c>
      <c r="Q10" s="72" t="s">
        <v>128</v>
      </c>
      <c r="R10" s="10"/>
      <c r="S10" s="10"/>
      <c r="T10" s="3"/>
      <c r="U10" s="3"/>
      <c r="V10" s="3"/>
      <c r="W10" s="3"/>
      <c r="X10" s="3"/>
      <c r="Y10" s="3"/>
    </row>
    <row r="11" spans="1:25" ht="19.2" customHeight="1" x14ac:dyDescent="0.3">
      <c r="A11" s="25">
        <v>4</v>
      </c>
      <c r="B11" s="58">
        <v>11</v>
      </c>
      <c r="C11" s="156" t="s">
        <v>84</v>
      </c>
      <c r="D11" s="153" t="s">
        <v>85</v>
      </c>
      <c r="E11" s="153" t="s">
        <v>86</v>
      </c>
      <c r="F11" s="77">
        <v>39009</v>
      </c>
      <c r="G11" s="38" t="s">
        <v>87</v>
      </c>
      <c r="H11" s="1" t="s">
        <v>316</v>
      </c>
      <c r="I11" s="48">
        <v>21</v>
      </c>
      <c r="J11" s="62">
        <f t="shared" si="0"/>
        <v>6.774193548387097</v>
      </c>
      <c r="K11" s="60">
        <v>10</v>
      </c>
      <c r="L11" s="41">
        <f t="shared" si="1"/>
        <v>40</v>
      </c>
      <c r="M11" s="24">
        <v>49.96</v>
      </c>
      <c r="N11" s="41">
        <f t="shared" si="2"/>
        <v>29.479583666933546</v>
      </c>
      <c r="O11" s="59">
        <f t="shared" si="3"/>
        <v>76.253777215320639</v>
      </c>
      <c r="P11" s="61">
        <f t="shared" si="4"/>
        <v>0.76253777215320639</v>
      </c>
      <c r="Q11" s="38" t="s">
        <v>135</v>
      </c>
      <c r="R11" s="10"/>
      <c r="S11" s="10"/>
      <c r="T11" s="3"/>
      <c r="U11" s="3"/>
    </row>
    <row r="12" spans="1:25" ht="19.2" customHeight="1" x14ac:dyDescent="0.3">
      <c r="A12" s="25">
        <v>5</v>
      </c>
      <c r="B12" s="58">
        <v>11</v>
      </c>
      <c r="C12" s="68" t="s">
        <v>50</v>
      </c>
      <c r="D12" s="64" t="s">
        <v>51</v>
      </c>
      <c r="E12" s="64" t="s">
        <v>52</v>
      </c>
      <c r="F12" s="65">
        <v>38924</v>
      </c>
      <c r="G12" s="94" t="s">
        <v>53</v>
      </c>
      <c r="H12" s="24"/>
      <c r="I12" s="48">
        <v>20</v>
      </c>
      <c r="J12" s="62">
        <f t="shared" si="0"/>
        <v>6.4516129032258061</v>
      </c>
      <c r="K12" s="60">
        <v>9</v>
      </c>
      <c r="L12" s="41">
        <f t="shared" si="1"/>
        <v>36</v>
      </c>
      <c r="M12" s="24">
        <v>44.37</v>
      </c>
      <c r="N12" s="41">
        <f t="shared" si="2"/>
        <v>33.193599278791979</v>
      </c>
      <c r="O12" s="59">
        <f t="shared" si="3"/>
        <v>75.645212182017787</v>
      </c>
      <c r="P12" s="61">
        <f t="shared" si="4"/>
        <v>0.75645212182017785</v>
      </c>
      <c r="Q12" s="88" t="s">
        <v>127</v>
      </c>
      <c r="R12" s="10"/>
      <c r="S12" s="10"/>
      <c r="T12" s="3"/>
      <c r="U12" s="3"/>
    </row>
    <row r="13" spans="1:25" ht="19.2" customHeight="1" x14ac:dyDescent="0.3">
      <c r="A13" s="25">
        <v>6</v>
      </c>
      <c r="B13" s="58">
        <v>11</v>
      </c>
      <c r="C13" s="66" t="s">
        <v>68</v>
      </c>
      <c r="D13" s="64" t="s">
        <v>69</v>
      </c>
      <c r="E13" s="64" t="s">
        <v>70</v>
      </c>
      <c r="F13" s="67">
        <v>38978</v>
      </c>
      <c r="G13" s="38" t="s">
        <v>71</v>
      </c>
      <c r="H13" s="24"/>
      <c r="I13" s="48">
        <v>36</v>
      </c>
      <c r="J13" s="62">
        <f t="shared" si="0"/>
        <v>11.612903225806452</v>
      </c>
      <c r="K13" s="60">
        <v>8.8000000000000007</v>
      </c>
      <c r="L13" s="41">
        <f t="shared" si="1"/>
        <v>35.200000000000003</v>
      </c>
      <c r="M13" s="24">
        <v>53.28</v>
      </c>
      <c r="N13" s="41">
        <f t="shared" si="2"/>
        <v>27.642642642642642</v>
      </c>
      <c r="O13" s="59">
        <f t="shared" si="3"/>
        <v>74.455545868449093</v>
      </c>
      <c r="P13" s="61">
        <f t="shared" si="4"/>
        <v>0.74455545868449091</v>
      </c>
      <c r="Q13" s="72" t="s">
        <v>132</v>
      </c>
      <c r="R13" s="10"/>
      <c r="S13" s="10"/>
      <c r="T13" s="3"/>
      <c r="U13" s="3"/>
    </row>
    <row r="14" spans="1:25" ht="19.2" customHeight="1" x14ac:dyDescent="0.3">
      <c r="A14" s="25">
        <v>7</v>
      </c>
      <c r="B14" s="58">
        <v>11</v>
      </c>
      <c r="C14" s="63" t="s">
        <v>32</v>
      </c>
      <c r="D14" s="64" t="s">
        <v>33</v>
      </c>
      <c r="E14" s="64" t="s">
        <v>34</v>
      </c>
      <c r="F14" s="65">
        <v>38979</v>
      </c>
      <c r="G14" s="94" t="s">
        <v>35</v>
      </c>
      <c r="H14" s="24"/>
      <c r="I14" s="48">
        <v>42</v>
      </c>
      <c r="J14" s="62">
        <f t="shared" si="0"/>
        <v>13.548387096774194</v>
      </c>
      <c r="K14" s="60">
        <v>7.7</v>
      </c>
      <c r="L14" s="41">
        <f t="shared" si="1"/>
        <v>30.8</v>
      </c>
      <c r="M14" s="24">
        <v>49.72</v>
      </c>
      <c r="N14" s="41">
        <f t="shared" si="2"/>
        <v>29.621882542236524</v>
      </c>
      <c r="O14" s="59">
        <f t="shared" si="3"/>
        <v>73.970269639010723</v>
      </c>
      <c r="P14" s="61">
        <f t="shared" si="4"/>
        <v>0.73970269639010722</v>
      </c>
      <c r="Q14" s="87" t="s">
        <v>124</v>
      </c>
      <c r="R14" s="10"/>
      <c r="S14" s="10"/>
      <c r="T14" s="3"/>
      <c r="U14" s="3"/>
    </row>
    <row r="15" spans="1:25" ht="19.2" customHeight="1" x14ac:dyDescent="0.3">
      <c r="A15" s="25">
        <v>8</v>
      </c>
      <c r="B15" s="58">
        <v>11</v>
      </c>
      <c r="C15" s="66" t="s">
        <v>36</v>
      </c>
      <c r="D15" s="64" t="s">
        <v>37</v>
      </c>
      <c r="E15" s="64" t="s">
        <v>38</v>
      </c>
      <c r="F15" s="67">
        <v>38853</v>
      </c>
      <c r="G15" s="94" t="s">
        <v>35</v>
      </c>
      <c r="H15" s="48"/>
      <c r="I15" s="48">
        <v>27.5</v>
      </c>
      <c r="J15" s="62">
        <f t="shared" si="0"/>
        <v>8.870967741935484</v>
      </c>
      <c r="K15" s="60">
        <v>9.1999999999999993</v>
      </c>
      <c r="L15" s="41">
        <f t="shared" si="1"/>
        <v>36.799999999999997</v>
      </c>
      <c r="M15" s="24">
        <v>53.94</v>
      </c>
      <c r="N15" s="41">
        <f t="shared" si="2"/>
        <v>27.304412309974044</v>
      </c>
      <c r="O15" s="59">
        <f t="shared" si="3"/>
        <v>72.975380051909525</v>
      </c>
      <c r="P15" s="61">
        <f t="shared" si="4"/>
        <v>0.72975380051909522</v>
      </c>
      <c r="Q15" s="87" t="s">
        <v>124</v>
      </c>
      <c r="R15" s="10"/>
      <c r="S15" s="10"/>
      <c r="T15" s="3"/>
      <c r="U15" s="3"/>
    </row>
    <row r="16" spans="1:25" ht="19.2" customHeight="1" x14ac:dyDescent="0.3">
      <c r="A16" s="25">
        <v>9</v>
      </c>
      <c r="B16" s="58">
        <v>11</v>
      </c>
      <c r="C16" s="75" t="s">
        <v>79</v>
      </c>
      <c r="D16" s="64" t="s">
        <v>37</v>
      </c>
      <c r="E16" s="64" t="s">
        <v>63</v>
      </c>
      <c r="F16" s="67">
        <v>39316</v>
      </c>
      <c r="G16" s="187" t="s">
        <v>78</v>
      </c>
      <c r="H16" s="12"/>
      <c r="I16" s="48">
        <v>15</v>
      </c>
      <c r="J16" s="62">
        <f t="shared" si="0"/>
        <v>4.838709677419355</v>
      </c>
      <c r="K16" s="60">
        <v>9.8000000000000007</v>
      </c>
      <c r="L16" s="41">
        <f t="shared" si="1"/>
        <v>39.200000000000003</v>
      </c>
      <c r="M16" s="24">
        <v>52.63</v>
      </c>
      <c r="N16" s="41">
        <f t="shared" si="2"/>
        <v>27.984039521185633</v>
      </c>
      <c r="O16" s="59">
        <f t="shared" si="3"/>
        <v>72.022749198604984</v>
      </c>
      <c r="P16" s="61">
        <f t="shared" si="4"/>
        <v>0.72022749198604985</v>
      </c>
      <c r="Q16" s="161" t="s">
        <v>133</v>
      </c>
      <c r="R16" s="10"/>
      <c r="S16" s="10"/>
      <c r="T16" s="3"/>
      <c r="U16" s="3"/>
    </row>
    <row r="17" spans="1:21" ht="19.2" customHeight="1" x14ac:dyDescent="0.3">
      <c r="A17" s="25">
        <v>10</v>
      </c>
      <c r="B17" s="58">
        <v>11</v>
      </c>
      <c r="C17" s="69" t="s">
        <v>47</v>
      </c>
      <c r="D17" s="64" t="s">
        <v>48</v>
      </c>
      <c r="E17" s="64" t="s">
        <v>49</v>
      </c>
      <c r="F17" s="70">
        <v>39071</v>
      </c>
      <c r="G17" s="164" t="s">
        <v>46</v>
      </c>
      <c r="H17" s="48"/>
      <c r="I17" s="48">
        <v>22</v>
      </c>
      <c r="J17" s="62">
        <f t="shared" si="0"/>
        <v>7.096774193548387</v>
      </c>
      <c r="K17" s="60">
        <v>9.6</v>
      </c>
      <c r="L17" s="41">
        <f t="shared" si="1"/>
        <v>38.4</v>
      </c>
      <c r="M17" s="24">
        <v>56.04</v>
      </c>
      <c r="N17" s="41">
        <f t="shared" si="2"/>
        <v>26.281227694503926</v>
      </c>
      <c r="O17" s="59">
        <f t="shared" si="3"/>
        <v>71.778001888052302</v>
      </c>
      <c r="P17" s="61">
        <f t="shared" si="4"/>
        <v>0.71778001888052301</v>
      </c>
      <c r="Q17" s="74" t="s">
        <v>126</v>
      </c>
      <c r="R17" s="10"/>
      <c r="S17" s="10"/>
      <c r="T17" s="3"/>
      <c r="U17" s="3"/>
    </row>
    <row r="18" spans="1:21" ht="19.2" customHeight="1" x14ac:dyDescent="0.3">
      <c r="A18" s="25">
        <v>11</v>
      </c>
      <c r="B18" s="58">
        <v>11</v>
      </c>
      <c r="C18" s="69" t="s">
        <v>61</v>
      </c>
      <c r="D18" s="64" t="s">
        <v>62</v>
      </c>
      <c r="E18" s="64" t="s">
        <v>63</v>
      </c>
      <c r="F18" s="70">
        <v>38994</v>
      </c>
      <c r="G18" s="37" t="s">
        <v>64</v>
      </c>
      <c r="H18" s="24"/>
      <c r="I18" s="48">
        <v>31</v>
      </c>
      <c r="J18" s="62">
        <f t="shared" si="0"/>
        <v>10</v>
      </c>
      <c r="K18" s="60">
        <v>9</v>
      </c>
      <c r="L18" s="41">
        <f t="shared" si="1"/>
        <v>36</v>
      </c>
      <c r="M18" s="24">
        <v>65.400000000000006</v>
      </c>
      <c r="N18" s="41">
        <f t="shared" si="2"/>
        <v>22.519877675840977</v>
      </c>
      <c r="O18" s="59">
        <f t="shared" si="3"/>
        <v>68.519877675840974</v>
      </c>
      <c r="P18" s="61">
        <f t="shared" si="4"/>
        <v>0.68519877675840979</v>
      </c>
      <c r="Q18" s="71" t="s">
        <v>130</v>
      </c>
      <c r="R18" s="10"/>
      <c r="S18" s="10"/>
      <c r="T18" s="3"/>
      <c r="U18" s="3"/>
    </row>
    <row r="19" spans="1:21" ht="19.2" customHeight="1" x14ac:dyDescent="0.3">
      <c r="A19" s="25">
        <v>12</v>
      </c>
      <c r="B19" s="58">
        <v>11</v>
      </c>
      <c r="C19" s="69" t="s">
        <v>80</v>
      </c>
      <c r="D19" s="64" t="s">
        <v>81</v>
      </c>
      <c r="E19" s="64" t="s">
        <v>82</v>
      </c>
      <c r="F19" s="70">
        <v>38919</v>
      </c>
      <c r="G19" s="37" t="s">
        <v>83</v>
      </c>
      <c r="H19" s="24"/>
      <c r="I19" s="48">
        <v>29</v>
      </c>
      <c r="J19" s="62">
        <f t="shared" si="0"/>
        <v>9.3548387096774199</v>
      </c>
      <c r="K19" s="60">
        <v>8.9</v>
      </c>
      <c r="L19" s="41">
        <f t="shared" si="1"/>
        <v>35.6</v>
      </c>
      <c r="M19" s="24">
        <v>63.37</v>
      </c>
      <c r="N19" s="41">
        <f t="shared" si="2"/>
        <v>23.241281363421177</v>
      </c>
      <c r="O19" s="59">
        <f t="shared" si="3"/>
        <v>68.196120073098598</v>
      </c>
      <c r="P19" s="61">
        <f t="shared" si="4"/>
        <v>0.68196120073098598</v>
      </c>
      <c r="Q19" s="71" t="s">
        <v>134</v>
      </c>
      <c r="R19" s="10"/>
      <c r="S19" s="10"/>
      <c r="T19" s="3"/>
      <c r="U19" s="3"/>
    </row>
    <row r="20" spans="1:21" ht="19.2" customHeight="1" x14ac:dyDescent="0.3">
      <c r="A20" s="25">
        <v>13</v>
      </c>
      <c r="B20" s="58">
        <v>11</v>
      </c>
      <c r="C20" s="75" t="s">
        <v>75</v>
      </c>
      <c r="D20" s="64" t="s">
        <v>76</v>
      </c>
      <c r="E20" s="64" t="s">
        <v>77</v>
      </c>
      <c r="F20" s="67">
        <v>39097</v>
      </c>
      <c r="G20" s="165" t="s">
        <v>78</v>
      </c>
      <c r="H20" s="24"/>
      <c r="I20" s="48">
        <v>16</v>
      </c>
      <c r="J20" s="62">
        <f t="shared" si="0"/>
        <v>5.161290322580645</v>
      </c>
      <c r="K20" s="60">
        <v>9.4</v>
      </c>
      <c r="L20" s="41">
        <f t="shared" si="1"/>
        <v>37.6</v>
      </c>
      <c r="M20" s="24">
        <v>60.65</v>
      </c>
      <c r="N20" s="41">
        <f t="shared" si="2"/>
        <v>24.283594394064302</v>
      </c>
      <c r="O20" s="59">
        <f t="shared" si="3"/>
        <v>67.044884716644958</v>
      </c>
      <c r="P20" s="61">
        <f t="shared" si="4"/>
        <v>0.67044884716644959</v>
      </c>
      <c r="Q20" s="66" t="s">
        <v>133</v>
      </c>
      <c r="R20" s="10"/>
      <c r="S20" s="10"/>
      <c r="T20" s="3"/>
      <c r="U20" s="3"/>
    </row>
    <row r="21" spans="1:21" ht="19.2" customHeight="1" x14ac:dyDescent="0.3">
      <c r="A21" s="25">
        <v>14</v>
      </c>
      <c r="B21" s="58">
        <v>11</v>
      </c>
      <c r="C21" s="69" t="s">
        <v>57</v>
      </c>
      <c r="D21" s="64" t="s">
        <v>58</v>
      </c>
      <c r="E21" s="64" t="s">
        <v>59</v>
      </c>
      <c r="F21" s="73">
        <v>39104</v>
      </c>
      <c r="G21" s="82" t="s">
        <v>60</v>
      </c>
      <c r="H21" s="24"/>
      <c r="I21" s="48">
        <v>12</v>
      </c>
      <c r="J21" s="62">
        <f t="shared" si="0"/>
        <v>3.870967741935484</v>
      </c>
      <c r="K21" s="60">
        <v>7.6</v>
      </c>
      <c r="L21" s="41">
        <f t="shared" si="1"/>
        <v>30.4</v>
      </c>
      <c r="M21" s="24">
        <v>45.57</v>
      </c>
      <c r="N21" s="41">
        <f t="shared" si="2"/>
        <v>32.319508448540702</v>
      </c>
      <c r="O21" s="59">
        <f t="shared" si="3"/>
        <v>66.590476190476181</v>
      </c>
      <c r="P21" s="61">
        <f t="shared" si="4"/>
        <v>0.66590476190476178</v>
      </c>
      <c r="Q21" s="66" t="s">
        <v>129</v>
      </c>
      <c r="R21" s="10"/>
      <c r="S21" s="10"/>
      <c r="T21" s="3"/>
      <c r="U21" s="3"/>
    </row>
    <row r="22" spans="1:21" ht="19.2" customHeight="1" x14ac:dyDescent="0.3">
      <c r="A22" s="25">
        <v>15</v>
      </c>
      <c r="B22" s="58">
        <v>11</v>
      </c>
      <c r="C22" s="69" t="s">
        <v>43</v>
      </c>
      <c r="D22" s="64" t="s">
        <v>44</v>
      </c>
      <c r="E22" s="64" t="s">
        <v>45</v>
      </c>
      <c r="F22" s="70">
        <v>38977</v>
      </c>
      <c r="G22" s="82" t="s">
        <v>46</v>
      </c>
      <c r="H22" s="48"/>
      <c r="I22" s="48">
        <v>13</v>
      </c>
      <c r="J22" s="62">
        <f t="shared" si="0"/>
        <v>4.193548387096774</v>
      </c>
      <c r="K22" s="60">
        <v>9.5</v>
      </c>
      <c r="L22" s="41">
        <f t="shared" si="1"/>
        <v>38</v>
      </c>
      <c r="M22" s="24">
        <v>66.44</v>
      </c>
      <c r="N22" s="41">
        <f t="shared" si="2"/>
        <v>22.167369054786274</v>
      </c>
      <c r="O22" s="59">
        <f t="shared" si="3"/>
        <v>64.360917441883046</v>
      </c>
      <c r="P22" s="61">
        <f t="shared" si="4"/>
        <v>0.64360917441883048</v>
      </c>
      <c r="Q22" s="69" t="s">
        <v>126</v>
      </c>
      <c r="R22" s="10"/>
      <c r="S22" s="10"/>
      <c r="T22" s="3"/>
      <c r="U22" s="3"/>
    </row>
    <row r="23" spans="1:21" ht="19.2" customHeight="1" x14ac:dyDescent="0.3">
      <c r="A23" s="25">
        <v>16</v>
      </c>
      <c r="B23" s="58">
        <v>11</v>
      </c>
      <c r="C23" s="68" t="s">
        <v>39</v>
      </c>
      <c r="D23" s="64" t="s">
        <v>40</v>
      </c>
      <c r="E23" s="64" t="s">
        <v>41</v>
      </c>
      <c r="F23" s="65">
        <v>39035</v>
      </c>
      <c r="G23" s="188" t="s">
        <v>42</v>
      </c>
      <c r="H23" s="48"/>
      <c r="I23" s="48">
        <v>4</v>
      </c>
      <c r="J23" s="62">
        <f t="shared" si="0"/>
        <v>1.2903225806451613</v>
      </c>
      <c r="K23" s="60">
        <v>8.4</v>
      </c>
      <c r="L23" s="41">
        <f t="shared" si="1"/>
        <v>33.6</v>
      </c>
      <c r="M23" s="24">
        <v>58.03</v>
      </c>
      <c r="N23" s="41">
        <f t="shared" si="2"/>
        <v>25.379975874547647</v>
      </c>
      <c r="O23" s="59">
        <f t="shared" si="3"/>
        <v>60.270298455192808</v>
      </c>
      <c r="P23" s="61">
        <f t="shared" si="4"/>
        <v>0.60270298455192806</v>
      </c>
      <c r="Q23" s="162" t="s">
        <v>125</v>
      </c>
      <c r="R23" s="10"/>
      <c r="S23" s="10"/>
      <c r="T23" s="3"/>
      <c r="U23" s="3"/>
    </row>
    <row r="26" spans="1:21" x14ac:dyDescent="0.25">
      <c r="B26" s="17" t="s">
        <v>25</v>
      </c>
      <c r="D26" s="14" t="s">
        <v>304</v>
      </c>
    </row>
    <row r="29" spans="1:21" x14ac:dyDescent="0.25">
      <c r="B29" s="17" t="s">
        <v>20</v>
      </c>
      <c r="D29" s="14" t="s">
        <v>305</v>
      </c>
    </row>
    <row r="30" spans="1:21" x14ac:dyDescent="0.25">
      <c r="D30" s="14" t="s">
        <v>306</v>
      </c>
    </row>
    <row r="31" spans="1:21" x14ac:dyDescent="0.25">
      <c r="D31" s="14" t="s">
        <v>307</v>
      </c>
    </row>
    <row r="32" spans="1:21" x14ac:dyDescent="0.25">
      <c r="D32" s="14" t="s">
        <v>308</v>
      </c>
    </row>
    <row r="33" spans="4:4" x14ac:dyDescent="0.25">
      <c r="D33" s="14" t="s">
        <v>21</v>
      </c>
    </row>
    <row r="34" spans="4:4" x14ac:dyDescent="0.25">
      <c r="D34" s="14" t="s">
        <v>309</v>
      </c>
    </row>
    <row r="35" spans="4:4" x14ac:dyDescent="0.25">
      <c r="D35" s="14" t="s">
        <v>310</v>
      </c>
    </row>
    <row r="36" spans="4:4" x14ac:dyDescent="0.25">
      <c r="D36" s="14" t="s">
        <v>311</v>
      </c>
    </row>
  </sheetData>
  <sortState ref="C8:Q23">
    <sortCondition descending="1" ref="P8:P23"/>
    <sortCondition ref="C8:C23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девочки</vt:lpstr>
      <vt:lpstr>8 девочки </vt:lpstr>
      <vt:lpstr>9 девочки </vt:lpstr>
      <vt:lpstr>10 девочки </vt:lpstr>
      <vt:lpstr>11 девочки </vt:lpstr>
      <vt:lpstr>'10 девочки '!Область_печати</vt:lpstr>
      <vt:lpstr>'11 девочки '!Область_печати</vt:lpstr>
      <vt:lpstr>'7 девочки'!Область_печати</vt:lpstr>
      <vt:lpstr>'8 девочки '!Область_печати</vt:lpstr>
      <vt:lpstr>'9 девочки '!Область_печати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17</cp:lastModifiedBy>
  <cp:lastPrinted>2023-12-12T16:59:17Z</cp:lastPrinted>
  <dcterms:created xsi:type="dcterms:W3CDTF">2011-09-15T07:41:43Z</dcterms:created>
  <dcterms:modified xsi:type="dcterms:W3CDTF">2023-12-14T13:10:01Z</dcterms:modified>
</cp:coreProperties>
</file>