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9060" activeTab="1"/>
  </bookViews>
  <sheets>
    <sheet name="7 девочки" sheetId="14" r:id="rId1"/>
    <sheet name="8 девочки " sheetId="16" r:id="rId2"/>
    <sheet name="9 девочки " sheetId="17" r:id="rId3"/>
    <sheet name="10 девочки " sheetId="18" r:id="rId4"/>
    <sheet name="11 девочки " sheetId="19" r:id="rId5"/>
  </sheets>
  <definedNames>
    <definedName name="_xlnm._FilterDatabase" localSheetId="3" hidden="1">'10 девочки '!$A$6:$Q$7</definedName>
    <definedName name="_xlnm._FilterDatabase" localSheetId="4" hidden="1">'11 девочки '!$A$6:$Q$7</definedName>
    <definedName name="_xlnm._FilterDatabase" localSheetId="0" hidden="1">'7 девочки'!$A$6:$Q$7</definedName>
    <definedName name="_xlnm._FilterDatabase" localSheetId="1" hidden="1">'8 девочки '!$A$6:$Q$7</definedName>
    <definedName name="_xlnm._FilterDatabase" localSheetId="2" hidden="1">'9 девочки '!$A$6:$Q$7</definedName>
  </definedNames>
  <calcPr calcId="124519"/>
</workbook>
</file>

<file path=xl/calcChain.xml><?xml version="1.0" encoding="utf-8"?>
<calcChain xmlns="http://schemas.openxmlformats.org/spreadsheetml/2006/main">
  <c r="J14" i="16"/>
  <c r="J9"/>
  <c r="J12"/>
  <c r="P8" i="14" l="1"/>
  <c r="J21" i="19" l="1"/>
  <c r="J14"/>
  <c r="J15"/>
  <c r="J11"/>
  <c r="J16"/>
  <c r="J13"/>
  <c r="J9"/>
  <c r="J18"/>
  <c r="J20"/>
  <c r="J25"/>
  <c r="J26"/>
  <c r="J24"/>
  <c r="J8"/>
  <c r="J12"/>
  <c r="J17"/>
  <c r="J10"/>
  <c r="J19"/>
  <c r="J22"/>
  <c r="J23"/>
  <c r="Y8"/>
  <c r="N19" s="1"/>
  <c r="W8"/>
  <c r="L17" s="1"/>
  <c r="J10" i="18"/>
  <c r="W8"/>
  <c r="L25" s="1"/>
  <c r="Y8"/>
  <c r="N21" s="1"/>
  <c r="J12" i="17"/>
  <c r="J14"/>
  <c r="J31"/>
  <c r="J17"/>
  <c r="J32"/>
  <c r="J22"/>
  <c r="J9"/>
  <c r="J25"/>
  <c r="J13"/>
  <c r="J29"/>
  <c r="J18"/>
  <c r="J30"/>
  <c r="J15"/>
  <c r="J28"/>
  <c r="J24"/>
  <c r="J20"/>
  <c r="J26"/>
  <c r="J27"/>
  <c r="J16"/>
  <c r="J19"/>
  <c r="J10"/>
  <c r="J23"/>
  <c r="J21"/>
  <c r="J8"/>
  <c r="J11"/>
  <c r="Y8"/>
  <c r="N14" s="1"/>
  <c r="W8"/>
  <c r="L14" s="1"/>
  <c r="J18" i="16"/>
  <c r="W8"/>
  <c r="L14" s="1"/>
  <c r="O14" s="1"/>
  <c r="P14" s="1"/>
  <c r="Y8"/>
  <c r="N14" s="1"/>
  <c r="J17" i="14"/>
  <c r="P20" i="16"/>
  <c r="J18" i="14"/>
  <c r="W8"/>
  <c r="Y8"/>
  <c r="N12" s="1"/>
  <c r="N9" i="16" l="1"/>
  <c r="L9"/>
  <c r="O9" s="1"/>
  <c r="P9" s="1"/>
  <c r="L20"/>
  <c r="L12"/>
  <c r="N12"/>
  <c r="N21" i="19"/>
  <c r="L21"/>
  <c r="L18"/>
  <c r="N15"/>
  <c r="N25"/>
  <c r="L20"/>
  <c r="N11"/>
  <c r="L24"/>
  <c r="L25"/>
  <c r="N9"/>
  <c r="L11"/>
  <c r="N24"/>
  <c r="N13"/>
  <c r="L13"/>
  <c r="L9"/>
  <c r="N14"/>
  <c r="N20"/>
  <c r="N16"/>
  <c r="L14"/>
  <c r="L15"/>
  <c r="L26"/>
  <c r="N18"/>
  <c r="L16"/>
  <c r="L10"/>
  <c r="L12"/>
  <c r="N12"/>
  <c r="L23"/>
  <c r="N23"/>
  <c r="L19"/>
  <c r="O19" s="1"/>
  <c r="P19" s="1"/>
  <c r="N17"/>
  <c r="O17" s="1"/>
  <c r="P17" s="1"/>
  <c r="N10"/>
  <c r="L8"/>
  <c r="L22"/>
  <c r="N8"/>
  <c r="N22"/>
  <c r="N8" i="17"/>
  <c r="L25"/>
  <c r="N18"/>
  <c r="L16"/>
  <c r="L18"/>
  <c r="N11"/>
  <c r="N26"/>
  <c r="N13"/>
  <c r="L11"/>
  <c r="L26"/>
  <c r="L13"/>
  <c r="N23"/>
  <c r="N28"/>
  <c r="N22"/>
  <c r="L23"/>
  <c r="L28"/>
  <c r="L22"/>
  <c r="N21"/>
  <c r="N9"/>
  <c r="L9"/>
  <c r="N10"/>
  <c r="N15"/>
  <c r="L10"/>
  <c r="L15"/>
  <c r="L32"/>
  <c r="N25"/>
  <c r="L20"/>
  <c r="N24"/>
  <c r="L21"/>
  <c r="L24"/>
  <c r="N19"/>
  <c r="N30"/>
  <c r="N17"/>
  <c r="L19"/>
  <c r="L30"/>
  <c r="L17"/>
  <c r="N20"/>
  <c r="L8"/>
  <c r="N16"/>
  <c r="L31"/>
  <c r="N27"/>
  <c r="N29"/>
  <c r="L27"/>
  <c r="L29"/>
  <c r="L30" i="18"/>
  <c r="L21"/>
  <c r="L29"/>
  <c r="J21"/>
  <c r="J27"/>
  <c r="N17"/>
  <c r="L13"/>
  <c r="L23"/>
  <c r="N10"/>
  <c r="J33"/>
  <c r="N23"/>
  <c r="J8"/>
  <c r="J23"/>
  <c r="L10"/>
  <c r="J31"/>
  <c r="N32"/>
  <c r="J13"/>
  <c r="L19"/>
  <c r="N11"/>
  <c r="J25"/>
  <c r="J29"/>
  <c r="L9"/>
  <c r="N22"/>
  <c r="J30"/>
  <c r="L33"/>
  <c r="N33"/>
  <c r="L31"/>
  <c r="N29"/>
  <c r="N31"/>
  <c r="J34"/>
  <c r="L24"/>
  <c r="N8"/>
  <c r="J14"/>
  <c r="L20"/>
  <c r="N27"/>
  <c r="J15"/>
  <c r="L28"/>
  <c r="N13"/>
  <c r="N25"/>
  <c r="J20"/>
  <c r="J12"/>
  <c r="L34"/>
  <c r="N24"/>
  <c r="J16"/>
  <c r="L14"/>
  <c r="N20"/>
  <c r="L15"/>
  <c r="N28"/>
  <c r="N19"/>
  <c r="L8"/>
  <c r="L12"/>
  <c r="N34"/>
  <c r="J18"/>
  <c r="L16"/>
  <c r="N14"/>
  <c r="J26"/>
  <c r="N15"/>
  <c r="J17"/>
  <c r="N9"/>
  <c r="J24"/>
  <c r="L27"/>
  <c r="N30"/>
  <c r="J28"/>
  <c r="N12"/>
  <c r="J32"/>
  <c r="L18"/>
  <c r="N16"/>
  <c r="J11"/>
  <c r="L26"/>
  <c r="J22"/>
  <c r="L17"/>
  <c r="L32"/>
  <c r="N18"/>
  <c r="J19"/>
  <c r="L11"/>
  <c r="N26"/>
  <c r="J9"/>
  <c r="L22"/>
  <c r="N10" i="14"/>
  <c r="N14"/>
  <c r="N11"/>
  <c r="N13"/>
  <c r="J10"/>
  <c r="N9"/>
  <c r="J16"/>
  <c r="J12"/>
  <c r="N18"/>
  <c r="N17"/>
  <c r="J15"/>
  <c r="N15"/>
  <c r="J11"/>
  <c r="J14"/>
  <c r="N8"/>
  <c r="J9"/>
  <c r="N16"/>
  <c r="J13"/>
  <c r="J8"/>
  <c r="N12" i="17"/>
  <c r="L12"/>
  <c r="J15" i="16"/>
  <c r="J27"/>
  <c r="J26"/>
  <c r="J16"/>
  <c r="J24"/>
  <c r="J17"/>
  <c r="J23"/>
  <c r="J10"/>
  <c r="J25"/>
  <c r="J8"/>
  <c r="J13"/>
  <c r="J21"/>
  <c r="J11"/>
  <c r="J20"/>
  <c r="J22"/>
  <c r="L18"/>
  <c r="L23"/>
  <c r="L21"/>
  <c r="L27"/>
  <c r="L26"/>
  <c r="L10"/>
  <c r="L15"/>
  <c r="L25"/>
  <c r="L8"/>
  <c r="L22"/>
  <c r="L16"/>
  <c r="L24"/>
  <c r="L17"/>
  <c r="L13"/>
  <c r="L11"/>
  <c r="N11"/>
  <c r="N20"/>
  <c r="N13"/>
  <c r="N18"/>
  <c r="N21"/>
  <c r="N15"/>
  <c r="N10"/>
  <c r="N22"/>
  <c r="N23"/>
  <c r="N26"/>
  <c r="N25"/>
  <c r="N8"/>
  <c r="N17"/>
  <c r="N16"/>
  <c r="N24"/>
  <c r="N19"/>
  <c r="J19"/>
  <c r="L19"/>
  <c r="O12" l="1"/>
  <c r="P12" s="1"/>
  <c r="O21" i="19"/>
  <c r="P21" s="1"/>
  <c r="O25"/>
  <c r="P25" s="1"/>
  <c r="O15"/>
  <c r="P15" s="1"/>
  <c r="O8"/>
  <c r="P8" s="1"/>
  <c r="O16"/>
  <c r="P16" s="1"/>
  <c r="O26"/>
  <c r="P26" s="1"/>
  <c r="O24"/>
  <c r="P24" s="1"/>
  <c r="O13"/>
  <c r="P13" s="1"/>
  <c r="O20"/>
  <c r="P20" s="1"/>
  <c r="O11"/>
  <c r="P11" s="1"/>
  <c r="O18"/>
  <c r="P18" s="1"/>
  <c r="O12"/>
  <c r="P12" s="1"/>
  <c r="O10"/>
  <c r="P10" s="1"/>
  <c r="O9"/>
  <c r="P9" s="1"/>
  <c r="O14"/>
  <c r="P14" s="1"/>
  <c r="O23"/>
  <c r="P23" s="1"/>
  <c r="O22"/>
  <c r="P22" s="1"/>
  <c r="O25" i="17"/>
  <c r="P25" s="1"/>
  <c r="O17"/>
  <c r="P17" s="1"/>
  <c r="O29"/>
  <c r="P29" s="1"/>
  <c r="O24"/>
  <c r="P24" s="1"/>
  <c r="O19"/>
  <c r="P19" s="1"/>
  <c r="O12"/>
  <c r="P12" s="1"/>
  <c r="O9"/>
  <c r="P9" s="1"/>
  <c r="O30"/>
  <c r="P30" s="1"/>
  <c r="O27"/>
  <c r="P27" s="1"/>
  <c r="O13"/>
  <c r="P13" s="1"/>
  <c r="O28"/>
  <c r="P28" s="1"/>
  <c r="O20"/>
  <c r="P20" s="1"/>
  <c r="O11"/>
  <c r="P11" s="1"/>
  <c r="O14"/>
  <c r="P14" s="1"/>
  <c r="O8"/>
  <c r="P8" s="1"/>
  <c r="O32"/>
  <c r="P32" s="1"/>
  <c r="O22"/>
  <c r="P22" s="1"/>
  <c r="O10"/>
  <c r="P10" s="1"/>
  <c r="O15"/>
  <c r="P15" s="1"/>
  <c r="O26"/>
  <c r="P26" s="1"/>
  <c r="O23"/>
  <c r="P23" s="1"/>
  <c r="O21"/>
  <c r="P21" s="1"/>
  <c r="O8" i="18"/>
  <c r="P8" s="1"/>
  <c r="O10"/>
  <c r="P10" s="1"/>
  <c r="O33"/>
  <c r="P33" s="1"/>
  <c r="O21"/>
  <c r="P21" s="1"/>
  <c r="O28"/>
  <c r="P28" s="1"/>
  <c r="O27"/>
  <c r="P27" s="1"/>
  <c r="O31"/>
  <c r="P31" s="1"/>
  <c r="O29"/>
  <c r="P29" s="1"/>
  <c r="O23"/>
  <c r="P23" s="1"/>
  <c r="O20"/>
  <c r="P20" s="1"/>
  <c r="O22"/>
  <c r="P22" s="1"/>
  <c r="O19"/>
  <c r="P19" s="1"/>
  <c r="O32"/>
  <c r="P32" s="1"/>
  <c r="O26"/>
  <c r="P26" s="1"/>
  <c r="O34"/>
  <c r="P34" s="1"/>
  <c r="O9"/>
  <c r="P9" s="1"/>
  <c r="O17"/>
  <c r="P17" s="1"/>
  <c r="O16"/>
  <c r="P16" s="1"/>
  <c r="O25"/>
  <c r="P25" s="1"/>
  <c r="O18"/>
  <c r="P18" s="1"/>
  <c r="O30"/>
  <c r="P30" s="1"/>
  <c r="O11"/>
  <c r="P11" s="1"/>
  <c r="O12"/>
  <c r="P12" s="1"/>
  <c r="O14"/>
  <c r="P14" s="1"/>
  <c r="O13"/>
  <c r="P13" s="1"/>
  <c r="O24"/>
  <c r="P24" s="1"/>
  <c r="O15"/>
  <c r="P15" s="1"/>
  <c r="O16" i="17"/>
  <c r="P16" s="1"/>
  <c r="O31"/>
  <c r="P31" s="1"/>
  <c r="O18"/>
  <c r="P18" s="1"/>
  <c r="O18" i="16"/>
  <c r="P18" s="1"/>
  <c r="O8"/>
  <c r="P8" s="1"/>
  <c r="O11"/>
  <c r="P11" s="1"/>
  <c r="O25"/>
  <c r="P25" s="1"/>
  <c r="O17"/>
  <c r="P17" s="1"/>
  <c r="O21"/>
  <c r="P21" s="1"/>
  <c r="O19"/>
  <c r="P19" s="1"/>
  <c r="O27"/>
  <c r="P27" s="1"/>
  <c r="O16"/>
  <c r="P16" s="1"/>
  <c r="O23"/>
  <c r="P23" s="1"/>
  <c r="O22"/>
  <c r="P22" s="1"/>
  <c r="O15"/>
  <c r="P15" s="1"/>
  <c r="O10"/>
  <c r="P10" s="1"/>
  <c r="O26"/>
  <c r="P26" s="1"/>
  <c r="O13"/>
  <c r="P13" s="1"/>
  <c r="O24"/>
  <c r="P24" s="1"/>
  <c r="L14" i="14" l="1"/>
  <c r="L15"/>
  <c r="L9"/>
  <c r="L13"/>
  <c r="O13" s="1"/>
  <c r="P13" s="1"/>
  <c r="L10"/>
  <c r="L17"/>
  <c r="L18"/>
  <c r="L8"/>
  <c r="L16"/>
  <c r="L12"/>
  <c r="L11"/>
  <c r="P11" s="1"/>
  <c r="O17" l="1"/>
  <c r="P17" s="1"/>
  <c r="O9"/>
  <c r="P9" s="1"/>
  <c r="O12"/>
  <c r="P12" s="1"/>
  <c r="O15"/>
  <c r="P15" s="1"/>
  <c r="O16"/>
  <c r="P16" s="1"/>
  <c r="O10"/>
  <c r="P10" s="1"/>
  <c r="O14"/>
  <c r="P14" s="1"/>
  <c r="O18"/>
  <c r="P18" s="1"/>
  <c r="O8"/>
</calcChain>
</file>

<file path=xl/sharedStrings.xml><?xml version="1.0" encoding="utf-8"?>
<sst xmlns="http://schemas.openxmlformats.org/spreadsheetml/2006/main" count="713" uniqueCount="324">
  <si>
    <t>№</t>
  </si>
  <si>
    <t>Дата рождения</t>
  </si>
  <si>
    <t>Образовательное учреждение</t>
  </si>
  <si>
    <t>Фамилия, имя, отчество учителя (полностью)</t>
  </si>
  <si>
    <t xml:space="preserve">ПРОТОКОЛ </t>
  </si>
  <si>
    <t>Всего баллов</t>
  </si>
  <si>
    <t>Процент выполнения</t>
  </si>
  <si>
    <t>Балл</t>
  </si>
  <si>
    <t>Результат</t>
  </si>
  <si>
    <t>Теоретико-методический  тур  (мах 20 б.)</t>
  </si>
  <si>
    <t>БАСКЕТБОЛ</t>
  </si>
  <si>
    <t>ТЕОРИЯ</t>
  </si>
  <si>
    <t>Максим.</t>
  </si>
  <si>
    <t>Практика № 2 (баскетбол)                 (мах 20 б.)</t>
  </si>
  <si>
    <t>Практика № 1 (гимнастика)          (мах 30 б.)</t>
  </si>
  <si>
    <t>фамилия</t>
  </si>
  <si>
    <t>имя</t>
  </si>
  <si>
    <t>отчество</t>
  </si>
  <si>
    <t>МБОУ "Элистиснкая многопрофильная  гимназия личностно ориентированного обучения и воспитания "</t>
  </si>
  <si>
    <t>Манджиев Айгур Николаевич</t>
  </si>
  <si>
    <t>Костиков Очир Алексеевич</t>
  </si>
  <si>
    <t>Шургучиева Нина Андреевна</t>
  </si>
  <si>
    <t>Ходеев Евгений Бадмаевич</t>
  </si>
  <si>
    <t>Бамбаева Людмила Лазаревна</t>
  </si>
  <si>
    <t>Бадма-Гаряев Геннадий Иванович</t>
  </si>
  <si>
    <t>Соловьева Светлана Николаевна</t>
  </si>
  <si>
    <t>Шулаев Олег Владимирович</t>
  </si>
  <si>
    <t>Егоров Олег Викторович</t>
  </si>
  <si>
    <t>МБОУ "Элистинский технический лицей"</t>
  </si>
  <si>
    <t>Ефимова Екатерина Владимировна</t>
  </si>
  <si>
    <t>Ниджляев Александр Николаевич</t>
  </si>
  <si>
    <t>Шогдинов Николай Григорьевич</t>
  </si>
  <si>
    <t>Буваева Саглара Очир-Горяевна</t>
  </si>
  <si>
    <t>Лялин Эрдни Николаевич</t>
  </si>
  <si>
    <t>Арылов Пюрвя Даваевич</t>
  </si>
  <si>
    <t>Расстрига Елена Анатольевна</t>
  </si>
  <si>
    <t>Нимгирова Галина Ивановна</t>
  </si>
  <si>
    <t>Статус участника</t>
  </si>
  <si>
    <t>Серкишев Евгений Николаевич</t>
  </si>
  <si>
    <t>Коокуева Людмила Геннадьевна</t>
  </si>
  <si>
    <t>Читинова Надежда Владимировна</t>
  </si>
  <si>
    <t>Дженджиев Вячеслав Анжурович</t>
  </si>
  <si>
    <t>Коростылева Анжелика Георгиевна</t>
  </si>
  <si>
    <t>Победитель</t>
  </si>
  <si>
    <t>Призер</t>
  </si>
  <si>
    <t>класс</t>
  </si>
  <si>
    <t>Члены жюри</t>
  </si>
  <si>
    <t>Шургучиева Н.А.</t>
  </si>
  <si>
    <t>Арманов А.А.</t>
  </si>
  <si>
    <t xml:space="preserve">Рвачева </t>
  </si>
  <si>
    <t xml:space="preserve">Нина </t>
  </si>
  <si>
    <t>Дмитриевна</t>
  </si>
  <si>
    <t>МБОУ "СОШ № 2"</t>
  </si>
  <si>
    <t xml:space="preserve">Джурукова </t>
  </si>
  <si>
    <t>Баина</t>
  </si>
  <si>
    <t>Батыровна</t>
  </si>
  <si>
    <t>МБОУ "СОШ №4"</t>
  </si>
  <si>
    <t>Юлия</t>
  </si>
  <si>
    <t>Николаевна</t>
  </si>
  <si>
    <t>Эрендженова</t>
  </si>
  <si>
    <t>Энкира</t>
  </si>
  <si>
    <t>Хаалг-Савровна</t>
  </si>
  <si>
    <t xml:space="preserve">Алина </t>
  </si>
  <si>
    <t>Владимировна</t>
  </si>
  <si>
    <t>МБОУ "СОШ № 12"</t>
  </si>
  <si>
    <t>Сергеевна</t>
  </si>
  <si>
    <t>Сангаджиева</t>
  </si>
  <si>
    <t xml:space="preserve">Чензеева  </t>
  </si>
  <si>
    <t xml:space="preserve">Манрана </t>
  </si>
  <si>
    <t>Романовна</t>
  </si>
  <si>
    <t xml:space="preserve">Авдалян  </t>
  </si>
  <si>
    <t>Арина</t>
  </si>
  <si>
    <t>Артуровна</t>
  </si>
  <si>
    <t>МБОУ "СОШ № 17"</t>
  </si>
  <si>
    <t>Саналовна</t>
  </si>
  <si>
    <t xml:space="preserve">Шкурова </t>
  </si>
  <si>
    <t>Александра</t>
  </si>
  <si>
    <t>Кирсановна</t>
  </si>
  <si>
    <t xml:space="preserve">МБОУ "СОШ № 18" </t>
  </si>
  <si>
    <t>Дорджи-Горяева</t>
  </si>
  <si>
    <t>МБОУ "СОШ №20"</t>
  </si>
  <si>
    <t>Ланцынова</t>
  </si>
  <si>
    <t>Гиляна</t>
  </si>
  <si>
    <t>Олеговна</t>
  </si>
  <si>
    <t>Вячеславовна</t>
  </si>
  <si>
    <t xml:space="preserve">Кекленова </t>
  </si>
  <si>
    <t>Альмина</t>
  </si>
  <si>
    <t>Полина</t>
  </si>
  <si>
    <t>Александровна</t>
  </si>
  <si>
    <t>Иляна</t>
  </si>
  <si>
    <t>Алексеевна</t>
  </si>
  <si>
    <t>Дорджиевна</t>
  </si>
  <si>
    <t>Валерия</t>
  </si>
  <si>
    <t>Эрдниевна</t>
  </si>
  <si>
    <t xml:space="preserve">Очирова </t>
  </si>
  <si>
    <t xml:space="preserve">Иджилина </t>
  </si>
  <si>
    <t>Хартиновна</t>
  </si>
  <si>
    <t>МБОУ "КЭГ им.Зая-Пандиты"</t>
  </si>
  <si>
    <t xml:space="preserve">Тазаева </t>
  </si>
  <si>
    <t xml:space="preserve">Байса </t>
  </si>
  <si>
    <t>Улюмджиевна</t>
  </si>
  <si>
    <t>МБОУ "СОШ №23"им.Эрдниева П.М.</t>
  </si>
  <si>
    <t>Савровна</t>
  </si>
  <si>
    <t xml:space="preserve">Аюшева </t>
  </si>
  <si>
    <t xml:space="preserve">Евгения </t>
  </si>
  <si>
    <t>Слободчиков Владимир Николаевич</t>
  </si>
  <si>
    <t>Убушеев Арлтан Александрович</t>
  </si>
  <si>
    <t>Тюрбеева Эльза Владимировна</t>
  </si>
  <si>
    <t>Иванова Ирина Николаевна</t>
  </si>
  <si>
    <t>ГИМНАСТИКА</t>
  </si>
  <si>
    <t>Теоретико-методический  тур  (мах 60 б.)</t>
  </si>
  <si>
    <t xml:space="preserve">Бамбаева  </t>
  </si>
  <si>
    <t>Хонгоровна</t>
  </si>
  <si>
    <t xml:space="preserve">Даваева </t>
  </si>
  <si>
    <t xml:space="preserve"> Аюшевна</t>
  </si>
  <si>
    <t xml:space="preserve">Манджиева </t>
  </si>
  <si>
    <t>Максимовна</t>
  </si>
  <si>
    <t xml:space="preserve">Умурзокова </t>
  </si>
  <si>
    <t>Ойбековна</t>
  </si>
  <si>
    <t xml:space="preserve">Отхонова </t>
  </si>
  <si>
    <t xml:space="preserve">Анна </t>
  </si>
  <si>
    <t>Очаева</t>
  </si>
  <si>
    <t xml:space="preserve"> Баина </t>
  </si>
  <si>
    <t>Баатровна</t>
  </si>
  <si>
    <t>Дербенёва</t>
  </si>
  <si>
    <t>Дарья</t>
  </si>
  <si>
    <t>Евгеньевна</t>
  </si>
  <si>
    <t>Ксения</t>
  </si>
  <si>
    <t>Васильевна</t>
  </si>
  <si>
    <t>Колканова</t>
  </si>
  <si>
    <t>Айлана</t>
  </si>
  <si>
    <t>Элина</t>
  </si>
  <si>
    <t>Скоробогатова Ирина Алексеевна</t>
  </si>
  <si>
    <t>Ирина</t>
  </si>
  <si>
    <t>Дарина</t>
  </si>
  <si>
    <t>Денисовна</t>
  </si>
  <si>
    <t>Картэнова</t>
  </si>
  <si>
    <t>Камилла</t>
  </si>
  <si>
    <t>Шараева</t>
  </si>
  <si>
    <t>Екатерина</t>
  </si>
  <si>
    <t>Федоровна</t>
  </si>
  <si>
    <t>Анастасия</t>
  </si>
  <si>
    <t>Босхомджиева</t>
  </si>
  <si>
    <t>Санджиевна</t>
  </si>
  <si>
    <t>Мингияновна</t>
  </si>
  <si>
    <t>Алтана</t>
  </si>
  <si>
    <t>Матвенова</t>
  </si>
  <si>
    <t>Халенгинова</t>
  </si>
  <si>
    <t>Улюмджиева</t>
  </si>
  <si>
    <t>Айса</t>
  </si>
  <si>
    <t>Чингисовна</t>
  </si>
  <si>
    <t>Милана</t>
  </si>
  <si>
    <t>Юрьевна</t>
  </si>
  <si>
    <t>Мухараева</t>
  </si>
  <si>
    <t>Джамбаева</t>
  </si>
  <si>
    <t>Анжела</t>
  </si>
  <si>
    <t xml:space="preserve">Дорджиева </t>
  </si>
  <si>
    <t>Вадимовна</t>
  </si>
  <si>
    <t>Базырова</t>
  </si>
  <si>
    <t>Вероника</t>
  </si>
  <si>
    <t>Бадмаевна</t>
  </si>
  <si>
    <t xml:space="preserve"> МБОУ «СОШ №12»</t>
  </si>
  <si>
    <t>МБОУ "СОШ № 17"     им. Кугультинова Д.Н.</t>
  </si>
  <si>
    <t>МБОУ «ЭМГ личностно ориентированного обучения и воспитания»</t>
  </si>
  <si>
    <t>МБОУ "СОШ №21"</t>
  </si>
  <si>
    <t>МБОУ "СОШ №23" им.Эрдниева П.М.</t>
  </si>
  <si>
    <t>МБОУ "ЭКГ"</t>
  </si>
  <si>
    <t>Бамбаев Савр Церенович</t>
  </si>
  <si>
    <t>Данилова Ольга Анатольевна</t>
  </si>
  <si>
    <t>Бутаева</t>
  </si>
  <si>
    <t>Нина</t>
  </si>
  <si>
    <t>Мергеновна</t>
  </si>
  <si>
    <t>Амуля</t>
  </si>
  <si>
    <t>Помпаева</t>
  </si>
  <si>
    <t>Герел</t>
  </si>
  <si>
    <t>Амур-Санановна</t>
  </si>
  <si>
    <t>Лиджиева</t>
  </si>
  <si>
    <t>Маштабдулова</t>
  </si>
  <si>
    <t xml:space="preserve">Карина </t>
  </si>
  <si>
    <t xml:space="preserve">Хусниддиновна </t>
  </si>
  <si>
    <t xml:space="preserve">Ашаева </t>
  </si>
  <si>
    <t xml:space="preserve">Айса </t>
  </si>
  <si>
    <t>Анатольевна</t>
  </si>
  <si>
    <t xml:space="preserve">Бадмаева </t>
  </si>
  <si>
    <t xml:space="preserve">Нелли </t>
  </si>
  <si>
    <t xml:space="preserve">Бембинова </t>
  </si>
  <si>
    <t xml:space="preserve">Виктория </t>
  </si>
  <si>
    <t>Даржагинова</t>
  </si>
  <si>
    <t xml:space="preserve"> Нина </t>
  </si>
  <si>
    <t xml:space="preserve">Когданова </t>
  </si>
  <si>
    <t xml:space="preserve">Герел </t>
  </si>
  <si>
    <t xml:space="preserve">Боваева </t>
  </si>
  <si>
    <t xml:space="preserve">Диана </t>
  </si>
  <si>
    <t xml:space="preserve">Каукенова </t>
  </si>
  <si>
    <t xml:space="preserve">Ульяна </t>
  </si>
  <si>
    <t>Джангаровна</t>
  </si>
  <si>
    <t xml:space="preserve">Намысова </t>
  </si>
  <si>
    <t>Андреевна</t>
  </si>
  <si>
    <t>Черкасова</t>
  </si>
  <si>
    <t>Кермен</t>
  </si>
  <si>
    <t>Кириенко</t>
  </si>
  <si>
    <t>Диана</t>
  </si>
  <si>
    <t>Михайловна</t>
  </si>
  <si>
    <t xml:space="preserve">Фоменко </t>
  </si>
  <si>
    <t xml:space="preserve"> Ксения </t>
  </si>
  <si>
    <t xml:space="preserve"> Вячеславовна</t>
  </si>
  <si>
    <t>Корсаева</t>
  </si>
  <si>
    <t>Алина</t>
  </si>
  <si>
    <t xml:space="preserve">Балтыкова </t>
  </si>
  <si>
    <t xml:space="preserve">Милана </t>
  </si>
  <si>
    <t>Дольгановна</t>
  </si>
  <si>
    <t>Басанговна</t>
  </si>
  <si>
    <t>Софья</t>
  </si>
  <si>
    <t>Арслановна</t>
  </si>
  <si>
    <t>Утаджиева</t>
  </si>
  <si>
    <t>Казанкина</t>
  </si>
  <si>
    <t>Алена</t>
  </si>
  <si>
    <t>Митенова</t>
  </si>
  <si>
    <t>Эвина</t>
  </si>
  <si>
    <t xml:space="preserve">Мухлаева </t>
  </si>
  <si>
    <t xml:space="preserve">Эльзята </t>
  </si>
  <si>
    <t>Эренценовна</t>
  </si>
  <si>
    <t xml:space="preserve">Лиджи-Горяева </t>
  </si>
  <si>
    <t>Константиновна</t>
  </si>
  <si>
    <t>МБОУ СОШ №3 им.Н.Г.Сергиенко</t>
  </si>
  <si>
    <t>МБОУ "СОШ №10" им. Бембетова В.А.</t>
  </si>
  <si>
    <t xml:space="preserve"> МБОУ «СОШ №12 »</t>
  </si>
  <si>
    <t>МБОУ "Средняя общеобразовательная школа №  15"</t>
  </si>
  <si>
    <t>МБОУ "СОШ  №21"</t>
  </si>
  <si>
    <t>КНГ им.Кичикова А.Ш.</t>
  </si>
  <si>
    <t>Калмыцкая Этнокультурная гимназия им. Зая-Пандиты</t>
  </si>
  <si>
    <t>Мушаев Максим Владимирович</t>
  </si>
  <si>
    <t xml:space="preserve">Убушеев Арлтан Александрович </t>
  </si>
  <si>
    <t>Манджиев Вячеслав Андреевич</t>
  </si>
  <si>
    <t>Максимальный балл -100                                                                                             Дата проведения "21" декабря  2022 г.</t>
  </si>
  <si>
    <t>муниципального этапа Всероссийской олимпиады школьников 2022-2023 уч. год    Физическая культура 8  класс (девочки)</t>
  </si>
  <si>
    <t>муниципального этапа Всероссийской олимпиады школьников 2022-2023 уч. год    Физическая культура 7  класс (девочки)</t>
  </si>
  <si>
    <t>муниципального этапа Всероссийской олимпиады школьников 2022-2023 уч. год    Физическая культура 9  класс (девочки)</t>
  </si>
  <si>
    <t>Шушунов В. С.</t>
  </si>
  <si>
    <t>Ефимова Е. В.</t>
  </si>
  <si>
    <t>Читинова Н. В.</t>
  </si>
  <si>
    <t>Бамбаева Л. Л.</t>
  </si>
  <si>
    <t>Литовкина</t>
  </si>
  <si>
    <t>Хурчиева</t>
  </si>
  <si>
    <t>Батровна</t>
  </si>
  <si>
    <t>Федотова</t>
  </si>
  <si>
    <t>Елена</t>
  </si>
  <si>
    <t>Валентиновна</t>
  </si>
  <si>
    <t>Мунянова</t>
  </si>
  <si>
    <t>Даяна</t>
  </si>
  <si>
    <t>Дорджиева</t>
  </si>
  <si>
    <t>Лидия</t>
  </si>
  <si>
    <t>Торчеева</t>
  </si>
  <si>
    <t>Герензала</t>
  </si>
  <si>
    <t>Базыровна</t>
  </si>
  <si>
    <t>Матвеева</t>
  </si>
  <si>
    <t xml:space="preserve">Уланова </t>
  </si>
  <si>
    <t xml:space="preserve">Баина </t>
  </si>
  <si>
    <t xml:space="preserve">Убушиева </t>
  </si>
  <si>
    <t xml:space="preserve">Даяна </t>
  </si>
  <si>
    <t xml:space="preserve">Адьянова </t>
  </si>
  <si>
    <t xml:space="preserve">Лиджиева </t>
  </si>
  <si>
    <t>Баталаева</t>
  </si>
  <si>
    <t>Бадмаева</t>
  </si>
  <si>
    <t>Горяева</t>
  </si>
  <si>
    <t>Няминова</t>
  </si>
  <si>
    <t>Нарановна</t>
  </si>
  <si>
    <t>Акимова</t>
  </si>
  <si>
    <t xml:space="preserve">Бадаева </t>
  </si>
  <si>
    <t>Ангелина</t>
  </si>
  <si>
    <t xml:space="preserve">Мукабенова </t>
  </si>
  <si>
    <t>Шанаева</t>
  </si>
  <si>
    <t xml:space="preserve">Рюмшина </t>
  </si>
  <si>
    <t xml:space="preserve">Данара </t>
  </si>
  <si>
    <t>Мучкаева</t>
  </si>
  <si>
    <t>Заяновна</t>
  </si>
  <si>
    <t>Сиденко</t>
  </si>
  <si>
    <t>Варвара</t>
  </si>
  <si>
    <t>Репкина</t>
  </si>
  <si>
    <t>Васильева</t>
  </si>
  <si>
    <t>Гаряджиева</t>
  </si>
  <si>
    <t xml:space="preserve">Эрвена </t>
  </si>
  <si>
    <t>07.12.2006</t>
  </si>
  <si>
    <t>МБОУ «СОШ №12»</t>
  </si>
  <si>
    <t>МБОУ "СОШ №  17"             им. Кугультинова Д.Н.</t>
  </si>
  <si>
    <t>МБОУ "Калмыцкая Этнокультурная гимназия им. Зая-Пандиты"</t>
  </si>
  <si>
    <t>Бадма-Гаряева Любовь Алексеевна</t>
  </si>
  <si>
    <t xml:space="preserve">Шургучиева Нина Андреевна </t>
  </si>
  <si>
    <t xml:space="preserve">Иванова Ирина Николаевна </t>
  </si>
  <si>
    <t xml:space="preserve">Микиткеева </t>
  </si>
  <si>
    <t>Очировна</t>
  </si>
  <si>
    <t xml:space="preserve">Элина </t>
  </si>
  <si>
    <t>Марьяна</t>
  </si>
  <si>
    <t xml:space="preserve">Лизинова </t>
  </si>
  <si>
    <t>Убушаева</t>
  </si>
  <si>
    <t>Игоревна</t>
  </si>
  <si>
    <t>Борисенко</t>
  </si>
  <si>
    <t xml:space="preserve">Цай </t>
  </si>
  <si>
    <t>Великородняя</t>
  </si>
  <si>
    <t>Викторовна</t>
  </si>
  <si>
    <t>Харинова</t>
  </si>
  <si>
    <t>Станиславовна</t>
  </si>
  <si>
    <t>Захарова</t>
  </si>
  <si>
    <t>Амуланга</t>
  </si>
  <si>
    <t>Басановна</t>
  </si>
  <si>
    <t>Боджаева</t>
  </si>
  <si>
    <t>Ангира</t>
  </si>
  <si>
    <t>Айсана</t>
  </si>
  <si>
    <t xml:space="preserve">Деляева </t>
  </si>
  <si>
    <t xml:space="preserve">Менкеносонова </t>
  </si>
  <si>
    <t xml:space="preserve">Энкр </t>
  </si>
  <si>
    <t>Йисиновна</t>
  </si>
  <si>
    <t xml:space="preserve">Шарапова </t>
  </si>
  <si>
    <t xml:space="preserve">Саглара </t>
  </si>
  <si>
    <t>Ивановна</t>
  </si>
  <si>
    <t>Саллова</t>
  </si>
  <si>
    <t>Дельгира</t>
  </si>
  <si>
    <t>Сарангова</t>
  </si>
  <si>
    <t>МБОУ "СОШ № 17"            им. Кугультинова Д.Н.</t>
  </si>
  <si>
    <t>02.02.006</t>
  </si>
  <si>
    <t>МБОУ «ЭМГличностно ориентированного обучения и воспитания»</t>
  </si>
  <si>
    <t>муниципального этапа Всероссийской олимпиады школьников 2022-2023 уч. год    Физическая культура 10  класс (девочки)</t>
  </si>
  <si>
    <t>муниципального этапа Всероссийской олимпиады школьников 2022-2023 уч. год    Физическая культура 11  класс (девочки)</t>
  </si>
  <si>
    <t>Председатель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</si>
</sst>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Arial Cyr"/>
      <charset val="204"/>
    </font>
    <font>
      <sz val="12"/>
      <name val="Arial Cyr"/>
      <charset val="204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5" fillId="0" borderId="0"/>
  </cellStyleXfs>
  <cellXfs count="166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0" xfId="0" applyFont="1"/>
    <xf numFmtId="0" fontId="0" fillId="0" borderId="0" xfId="0" applyBorder="1"/>
    <xf numFmtId="0" fontId="3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165" fontId="4" fillId="0" borderId="0" xfId="1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14" fontId="13" fillId="2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/>
    </xf>
    <xf numFmtId="0" fontId="13" fillId="2" borderId="8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/>
    </xf>
    <xf numFmtId="165" fontId="3" fillId="0" borderId="1" xfId="1" applyNumberFormat="1" applyFont="1" applyBorder="1" applyAlignment="1">
      <alignment horizontal="left"/>
    </xf>
    <xf numFmtId="14" fontId="12" fillId="0" borderId="4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wrapText="1"/>
    </xf>
    <xf numFmtId="14" fontId="13" fillId="2" borderId="4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4" fontId="13" fillId="2" borderId="6" xfId="0" applyNumberFormat="1" applyFont="1" applyFill="1" applyBorder="1" applyAlignment="1">
      <alignment horizontal="left" vertical="top" wrapText="1"/>
    </xf>
    <xf numFmtId="14" fontId="12" fillId="0" borderId="10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14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164" fontId="3" fillId="3" borderId="0" xfId="0" applyNumberFormat="1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5" fontId="3" fillId="0" borderId="0" xfId="1" applyNumberFormat="1" applyFont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13" fillId="0" borderId="1" xfId="3" applyFont="1" applyFill="1" applyBorder="1" applyAlignment="1">
      <alignment horizontal="left" vertical="top" wrapText="1"/>
    </xf>
    <xf numFmtId="14" fontId="7" fillId="0" borderId="1" xfId="2" applyNumberFormat="1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left" vertical="top" wrapText="1"/>
    </xf>
    <xf numFmtId="0" fontId="13" fillId="0" borderId="1" xfId="3" applyFont="1" applyFill="1" applyBorder="1" applyAlignment="1">
      <alignment vertical="top" wrapText="1"/>
    </xf>
    <xf numFmtId="14" fontId="12" fillId="0" borderId="1" xfId="3" applyNumberFormat="1" applyFont="1" applyFill="1" applyBorder="1" applyAlignment="1">
      <alignment horizontal="center" vertical="top" wrapText="1"/>
    </xf>
    <xf numFmtId="0" fontId="12" fillId="0" borderId="1" xfId="3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14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14" fontId="12" fillId="0" borderId="1" xfId="0" applyNumberFormat="1" applyFont="1" applyFill="1" applyBorder="1" applyAlignment="1">
      <alignment horizontal="center" vertical="top"/>
    </xf>
    <xf numFmtId="164" fontId="3" fillId="4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top"/>
    </xf>
    <xf numFmtId="0" fontId="13" fillId="0" borderId="1" xfId="4" applyFont="1" applyFill="1" applyBorder="1" applyAlignment="1">
      <alignment horizontal="left" vertical="top" wrapText="1"/>
    </xf>
    <xf numFmtId="14" fontId="7" fillId="0" borderId="1" xfId="4" applyNumberFormat="1" applyFont="1" applyFill="1" applyBorder="1" applyAlignment="1">
      <alignment horizontal="center" vertical="top" wrapText="1"/>
    </xf>
    <xf numFmtId="0" fontId="13" fillId="0" borderId="1" xfId="4" applyFont="1" applyFill="1" applyBorder="1" applyAlignment="1">
      <alignment vertical="top" wrapText="1"/>
    </xf>
    <xf numFmtId="14" fontId="7" fillId="0" borderId="4" xfId="0" applyNumberFormat="1" applyFont="1" applyBorder="1" applyAlignment="1">
      <alignment horizontal="left" vertical="top"/>
    </xf>
    <xf numFmtId="14" fontId="12" fillId="2" borderId="10" xfId="0" applyNumberFormat="1" applyFont="1" applyFill="1" applyBorder="1" applyAlignment="1">
      <alignment horizontal="left" vertical="top"/>
    </xf>
    <xf numFmtId="14" fontId="7" fillId="2" borderId="9" xfId="0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3" applyFont="1" applyFill="1" applyBorder="1" applyAlignment="1">
      <alignment vertical="top" wrapText="1"/>
    </xf>
    <xf numFmtId="0" fontId="16" fillId="0" borderId="7" xfId="0" applyFont="1" applyFill="1" applyBorder="1" applyAlignment="1">
      <alignment vertical="top" wrapText="1"/>
    </xf>
    <xf numFmtId="0" fontId="16" fillId="0" borderId="7" xfId="0" applyFont="1" applyFill="1" applyBorder="1" applyAlignment="1">
      <alignment vertical="top"/>
    </xf>
    <xf numFmtId="0" fontId="7" fillId="0" borderId="1" xfId="0" applyNumberFormat="1" applyFont="1" applyFill="1" applyBorder="1" applyAlignment="1">
      <alignment horizontal="left" vertical="top" wrapText="1"/>
    </xf>
    <xf numFmtId="14" fontId="12" fillId="0" borderId="7" xfId="0" applyNumberFormat="1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left" vertical="top" wrapText="1"/>
    </xf>
    <xf numFmtId="14" fontId="12" fillId="0" borderId="7" xfId="0" applyNumberFormat="1" applyFont="1" applyFill="1" applyBorder="1" applyAlignment="1">
      <alignment horizontal="center" vertical="top"/>
    </xf>
    <xf numFmtId="0" fontId="12" fillId="0" borderId="1" xfId="3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16" fillId="0" borderId="7" xfId="3" applyFont="1" applyFill="1" applyBorder="1" applyAlignment="1">
      <alignment vertical="top" wrapText="1"/>
    </xf>
    <xf numFmtId="14" fontId="12" fillId="0" borderId="7" xfId="3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left" vertical="top" wrapText="1"/>
    </xf>
    <xf numFmtId="0" fontId="7" fillId="0" borderId="7" xfId="2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/>
    </xf>
    <xf numFmtId="14" fontId="7" fillId="0" borderId="7" xfId="0" applyNumberFormat="1" applyFont="1" applyFill="1" applyBorder="1" applyAlignment="1">
      <alignment horizontal="center" vertical="top" wrapText="1"/>
    </xf>
    <xf numFmtId="14" fontId="12" fillId="0" borderId="9" xfId="3" applyNumberFormat="1" applyFont="1" applyFill="1" applyBorder="1" applyAlignment="1">
      <alignment horizontal="center" vertical="top" wrapText="1"/>
    </xf>
    <xf numFmtId="14" fontId="14" fillId="0" borderId="11" xfId="0" applyNumberFormat="1" applyFont="1" applyFill="1" applyBorder="1" applyAlignment="1">
      <alignment horizontal="center" vertical="top"/>
    </xf>
    <xf numFmtId="14" fontId="13" fillId="0" borderId="7" xfId="0" applyNumberFormat="1" applyFont="1" applyFill="1" applyBorder="1" applyAlignment="1">
      <alignment horizontal="center" vertical="top" wrapText="1"/>
    </xf>
    <xf numFmtId="0" fontId="7" fillId="0" borderId="9" xfId="2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13" fillId="0" borderId="7" xfId="3" applyFont="1" applyFill="1" applyBorder="1" applyAlignment="1">
      <alignment horizontal="left" vertical="top" wrapText="1"/>
    </xf>
    <xf numFmtId="0" fontId="12" fillId="0" borderId="9" xfId="3" applyFont="1" applyFill="1" applyBorder="1" applyAlignment="1">
      <alignment horizontal="left" vertical="top" wrapText="1"/>
    </xf>
    <xf numFmtId="14" fontId="18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topLeftCell="F5" zoomScale="80" zoomScaleNormal="80" workbookViewId="0">
      <selection activeCell="Q8" sqref="Q8"/>
    </sheetView>
  </sheetViews>
  <sheetFormatPr defaultRowHeight="13.2"/>
  <cols>
    <col min="1" max="1" width="9.44140625" style="18" bestFit="1" customWidth="1"/>
    <col min="2" max="2" width="10.5546875" style="18" customWidth="1"/>
    <col min="3" max="3" width="14.6640625" style="15" customWidth="1"/>
    <col min="4" max="4" width="15" style="15" customWidth="1"/>
    <col min="5" max="5" width="18.6640625" style="15" customWidth="1"/>
    <col min="6" max="6" width="11.6640625" style="15" customWidth="1"/>
    <col min="7" max="7" width="31.6640625" style="15" customWidth="1"/>
    <col min="8" max="8" width="11.109375" style="15" customWidth="1"/>
    <col min="9" max="9" width="7.6640625" style="33" customWidth="1"/>
    <col min="10" max="10" width="8" style="15" customWidth="1"/>
    <col min="11" max="11" width="6.33203125" style="15" customWidth="1"/>
    <col min="12" max="12" width="6.6640625" style="15" customWidth="1"/>
    <col min="13" max="13" width="7.33203125" style="15" customWidth="1"/>
    <col min="14" max="14" width="8.109375" style="15" customWidth="1"/>
    <col min="15" max="15" width="9.33203125" style="15" customWidth="1"/>
    <col min="16" max="16" width="10.6640625" style="15" customWidth="1"/>
    <col min="17" max="17" width="27.88671875" style="15" customWidth="1"/>
    <col min="19" max="19" width="9" customWidth="1"/>
    <col min="20" max="20" width="0" hidden="1" customWidth="1"/>
    <col min="21" max="21" width="16.88671875" customWidth="1"/>
    <col min="22" max="22" width="9.88671875" customWidth="1"/>
    <col min="23" max="23" width="12" customWidth="1"/>
    <col min="24" max="24" width="10" customWidth="1"/>
    <col min="25" max="25" width="9.88671875" customWidth="1"/>
  </cols>
  <sheetData>
    <row r="1" spans="1:25" s="24" customFormat="1" ht="15.6">
      <c r="A1" s="22"/>
      <c r="B1" s="22"/>
      <c r="C1" s="28"/>
      <c r="D1" s="28"/>
      <c r="E1" s="28"/>
      <c r="F1" s="28"/>
      <c r="G1" s="28"/>
      <c r="H1" s="28"/>
      <c r="I1" s="30"/>
      <c r="J1" s="28"/>
      <c r="K1" s="28"/>
      <c r="L1" s="28"/>
      <c r="M1" s="28"/>
      <c r="N1" s="28"/>
      <c r="O1" s="28"/>
      <c r="P1" s="28"/>
      <c r="Q1" s="28"/>
    </row>
    <row r="2" spans="1:25" s="24" customFormat="1" ht="15.6">
      <c r="A2" s="154" t="s">
        <v>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22"/>
      <c r="R2" s="22"/>
      <c r="S2" s="22"/>
      <c r="T2" s="23"/>
      <c r="U2" s="23"/>
      <c r="V2" s="23"/>
      <c r="W2" s="23"/>
      <c r="X2" s="23"/>
      <c r="Y2" s="23"/>
    </row>
    <row r="3" spans="1:25" s="24" customFormat="1" ht="15.6">
      <c r="A3" s="155" t="s">
        <v>236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25"/>
      <c r="R3" s="25"/>
      <c r="S3" s="25"/>
      <c r="T3" s="23"/>
      <c r="U3" s="23"/>
      <c r="V3" s="23"/>
      <c r="W3" s="23"/>
      <c r="X3" s="23"/>
      <c r="Y3" s="23"/>
    </row>
    <row r="4" spans="1:25" s="24" customFormat="1" ht="15.6">
      <c r="A4" s="155" t="s">
        <v>234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25"/>
      <c r="R4" s="25"/>
      <c r="S4" s="25"/>
      <c r="T4" s="23"/>
      <c r="U4" s="23"/>
      <c r="V4" s="23"/>
      <c r="W4" s="23"/>
      <c r="X4" s="23"/>
      <c r="Y4" s="23"/>
    </row>
    <row r="5" spans="1:25" s="24" customFormat="1" ht="15.6">
      <c r="A5" s="25"/>
      <c r="B5" s="25"/>
      <c r="C5" s="25"/>
      <c r="D5" s="25"/>
      <c r="E5" s="25"/>
      <c r="F5" s="25"/>
      <c r="G5" s="25"/>
      <c r="H5" s="25"/>
      <c r="I5" s="31"/>
      <c r="J5" s="25"/>
      <c r="K5" s="25"/>
      <c r="L5" s="25"/>
      <c r="M5" s="25"/>
      <c r="N5" s="25"/>
      <c r="O5" s="25"/>
      <c r="P5" s="25"/>
      <c r="Q5" s="25"/>
      <c r="R5" s="25"/>
      <c r="S5" s="25"/>
      <c r="T5" s="23"/>
      <c r="U5" s="23"/>
      <c r="V5" s="23"/>
      <c r="W5" s="23"/>
      <c r="X5" s="23"/>
      <c r="Y5" s="23"/>
    </row>
    <row r="6" spans="1:25" ht="41.25" customHeight="1">
      <c r="A6" s="156" t="s">
        <v>0</v>
      </c>
      <c r="B6" s="158" t="s">
        <v>45</v>
      </c>
      <c r="C6" s="19" t="s">
        <v>15</v>
      </c>
      <c r="D6" s="19" t="s">
        <v>16</v>
      </c>
      <c r="E6" s="19" t="s">
        <v>17</v>
      </c>
      <c r="F6" s="160" t="s">
        <v>1</v>
      </c>
      <c r="G6" s="160" t="s">
        <v>2</v>
      </c>
      <c r="H6" s="160" t="s">
        <v>37</v>
      </c>
      <c r="I6" s="162" t="s">
        <v>110</v>
      </c>
      <c r="J6" s="163"/>
      <c r="K6" s="162" t="s">
        <v>14</v>
      </c>
      <c r="L6" s="163"/>
      <c r="M6" s="162" t="s">
        <v>13</v>
      </c>
      <c r="N6" s="163"/>
      <c r="O6" s="160" t="s">
        <v>5</v>
      </c>
      <c r="P6" s="164" t="s">
        <v>6</v>
      </c>
      <c r="Q6" s="164" t="s">
        <v>3</v>
      </c>
      <c r="R6" s="9"/>
      <c r="S6" s="9"/>
      <c r="T6" s="165" t="s">
        <v>11</v>
      </c>
      <c r="U6" s="165"/>
      <c r="V6" s="165" t="s">
        <v>109</v>
      </c>
      <c r="W6" s="165"/>
      <c r="X6" s="165" t="s">
        <v>10</v>
      </c>
      <c r="Y6" s="165"/>
    </row>
    <row r="7" spans="1:25" ht="23.25" customHeight="1">
      <c r="A7" s="157"/>
      <c r="B7" s="159"/>
      <c r="C7" s="20"/>
      <c r="D7" s="20"/>
      <c r="E7" s="20"/>
      <c r="F7" s="161"/>
      <c r="G7" s="161"/>
      <c r="H7" s="161"/>
      <c r="I7" s="32" t="s">
        <v>8</v>
      </c>
      <c r="J7" s="4" t="s">
        <v>7</v>
      </c>
      <c r="K7" s="5" t="s">
        <v>8</v>
      </c>
      <c r="L7" s="4" t="s">
        <v>7</v>
      </c>
      <c r="M7" s="21" t="s">
        <v>8</v>
      </c>
      <c r="N7" s="4" t="s">
        <v>7</v>
      </c>
      <c r="O7" s="161"/>
      <c r="P7" s="164"/>
      <c r="Q7" s="164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19.2" customHeight="1">
      <c r="A8" s="17">
        <v>1</v>
      </c>
      <c r="B8" s="16">
        <v>7</v>
      </c>
      <c r="C8" s="52" t="s">
        <v>85</v>
      </c>
      <c r="D8" s="121" t="s">
        <v>86</v>
      </c>
      <c r="E8" s="121" t="s">
        <v>84</v>
      </c>
      <c r="F8" s="68">
        <v>39996</v>
      </c>
      <c r="G8" s="50" t="s">
        <v>80</v>
      </c>
      <c r="H8" s="1" t="s">
        <v>43</v>
      </c>
      <c r="I8" s="1">
        <v>5.5</v>
      </c>
      <c r="J8" s="62">
        <f t="shared" ref="J8:J18" si="0">$U$7*I8/$U$8</f>
        <v>1.8333333333333333</v>
      </c>
      <c r="K8" s="71">
        <v>8.6</v>
      </c>
      <c r="L8" s="62">
        <f t="shared" ref="L8:L18" si="1">$W$7*K8/$W$8</f>
        <v>35.833333333333336</v>
      </c>
      <c r="M8" s="72">
        <v>32.200000000000003</v>
      </c>
      <c r="N8" s="62">
        <f t="shared" ref="N8:N18" si="2">($Y$7*$Y$8)/M8</f>
        <v>40</v>
      </c>
      <c r="O8" s="64">
        <f>J8+L8+N8</f>
        <v>77.666666666666671</v>
      </c>
      <c r="P8" s="65">
        <f>O8/100</f>
        <v>0.77666666666666673</v>
      </c>
      <c r="Q8" s="60" t="s">
        <v>20</v>
      </c>
      <c r="R8" s="10"/>
      <c r="S8" s="10"/>
      <c r="T8" s="7"/>
      <c r="U8" s="7">
        <v>60</v>
      </c>
      <c r="V8" s="7"/>
      <c r="W8" s="7">
        <f>LARGE(K8:K18,1)</f>
        <v>9.6</v>
      </c>
      <c r="X8" s="7"/>
      <c r="Y8" s="7">
        <f>SMALL(M8:M18,1)</f>
        <v>32.200000000000003</v>
      </c>
    </row>
    <row r="9" spans="1:25" s="2" customFormat="1" ht="19.2" customHeight="1">
      <c r="A9" s="17">
        <v>2</v>
      </c>
      <c r="B9" s="16">
        <v>7</v>
      </c>
      <c r="C9" s="39" t="s">
        <v>49</v>
      </c>
      <c r="D9" s="41" t="s">
        <v>50</v>
      </c>
      <c r="E9" s="41" t="s">
        <v>51</v>
      </c>
      <c r="F9" s="66">
        <v>39829</v>
      </c>
      <c r="G9" s="40" t="s">
        <v>52</v>
      </c>
      <c r="H9" s="1" t="s">
        <v>44</v>
      </c>
      <c r="I9" s="11">
        <v>10.8</v>
      </c>
      <c r="J9" s="62">
        <f t="shared" si="0"/>
        <v>3.6</v>
      </c>
      <c r="K9" s="63">
        <v>9.6</v>
      </c>
      <c r="L9" s="62">
        <f t="shared" si="1"/>
        <v>40</v>
      </c>
      <c r="M9" s="13">
        <v>43.14</v>
      </c>
      <c r="N9" s="62">
        <f t="shared" si="2"/>
        <v>29.856281872971721</v>
      </c>
      <c r="O9" s="64">
        <f>J9+L9+N9</f>
        <v>73.456281872971715</v>
      </c>
      <c r="P9" s="65">
        <f t="shared" ref="P9:P18" si="3">O9/100</f>
        <v>0.73456281872971718</v>
      </c>
      <c r="Q9" s="42" t="s">
        <v>29</v>
      </c>
      <c r="R9" s="10"/>
      <c r="S9" s="10"/>
      <c r="T9" s="7"/>
      <c r="U9" s="7"/>
      <c r="V9" s="7"/>
      <c r="W9" s="7"/>
      <c r="X9" s="7"/>
      <c r="Y9" s="7"/>
    </row>
    <row r="10" spans="1:25" ht="19.2" customHeight="1">
      <c r="A10" s="17">
        <v>3</v>
      </c>
      <c r="B10" s="16">
        <v>7</v>
      </c>
      <c r="C10" s="48" t="s">
        <v>67</v>
      </c>
      <c r="D10" s="39" t="s">
        <v>68</v>
      </c>
      <c r="E10" s="39" t="s">
        <v>69</v>
      </c>
      <c r="F10" s="118">
        <v>40106</v>
      </c>
      <c r="G10" s="44" t="s">
        <v>64</v>
      </c>
      <c r="H10" s="13" t="s">
        <v>44</v>
      </c>
      <c r="I10" s="1">
        <v>8.33</v>
      </c>
      <c r="J10" s="62">
        <f t="shared" si="0"/>
        <v>2.7766666666666664</v>
      </c>
      <c r="K10" s="63">
        <v>8.1</v>
      </c>
      <c r="L10" s="62">
        <f t="shared" si="1"/>
        <v>33.75</v>
      </c>
      <c r="M10" s="13">
        <v>44.48</v>
      </c>
      <c r="N10" s="62">
        <f t="shared" si="2"/>
        <v>28.956834532374103</v>
      </c>
      <c r="O10" s="64">
        <f>J10+L10+N10</f>
        <v>65.483501199040774</v>
      </c>
      <c r="P10" s="65">
        <f t="shared" si="3"/>
        <v>0.65483501199040772</v>
      </c>
      <c r="Q10" s="39" t="s">
        <v>105</v>
      </c>
      <c r="R10" s="10"/>
      <c r="S10" s="10"/>
      <c r="T10" s="7"/>
      <c r="U10" s="7"/>
      <c r="V10" s="7"/>
      <c r="W10" s="7"/>
      <c r="X10" s="7"/>
      <c r="Y10" s="7"/>
    </row>
    <row r="11" spans="1:25" ht="19.2" customHeight="1">
      <c r="A11" s="17">
        <v>4</v>
      </c>
      <c r="B11" s="16">
        <v>7</v>
      </c>
      <c r="C11" s="42" t="s">
        <v>75</v>
      </c>
      <c r="D11" s="48" t="s">
        <v>76</v>
      </c>
      <c r="E11" s="49" t="s">
        <v>77</v>
      </c>
      <c r="F11" s="118">
        <v>40125</v>
      </c>
      <c r="G11" s="41" t="s">
        <v>78</v>
      </c>
      <c r="H11" s="1"/>
      <c r="I11" s="8">
        <v>10.6</v>
      </c>
      <c r="J11" s="62">
        <f t="shared" si="0"/>
        <v>3.5333333333333332</v>
      </c>
      <c r="K11" s="63">
        <v>9</v>
      </c>
      <c r="L11" s="62">
        <f t="shared" si="1"/>
        <v>37.5</v>
      </c>
      <c r="M11" s="13">
        <v>52.41</v>
      </c>
      <c r="N11" s="62">
        <f t="shared" si="2"/>
        <v>24.575462697958407</v>
      </c>
      <c r="O11" s="64">
        <v>60.09</v>
      </c>
      <c r="P11" s="65">
        <f t="shared" si="3"/>
        <v>0.60089999999999999</v>
      </c>
      <c r="Q11" s="42" t="s">
        <v>25</v>
      </c>
      <c r="R11" s="10"/>
      <c r="S11" s="10"/>
      <c r="T11" s="6"/>
      <c r="U11" s="6"/>
      <c r="V11" s="6"/>
      <c r="W11" s="6"/>
      <c r="X11" s="6"/>
      <c r="Y11" s="6"/>
    </row>
    <row r="12" spans="1:25" ht="19.2" customHeight="1">
      <c r="A12" s="17">
        <v>5</v>
      </c>
      <c r="B12" s="16">
        <v>7</v>
      </c>
      <c r="C12" s="41" t="s">
        <v>53</v>
      </c>
      <c r="D12" s="122" t="s">
        <v>54</v>
      </c>
      <c r="E12" s="43" t="s">
        <v>55</v>
      </c>
      <c r="F12" s="66">
        <v>40007</v>
      </c>
      <c r="G12" s="67" t="s">
        <v>56</v>
      </c>
      <c r="H12" s="13"/>
      <c r="I12" s="1">
        <v>7.83</v>
      </c>
      <c r="J12" s="62">
        <f t="shared" si="0"/>
        <v>2.61</v>
      </c>
      <c r="K12" s="63">
        <v>8.4</v>
      </c>
      <c r="L12" s="62">
        <f t="shared" si="1"/>
        <v>35</v>
      </c>
      <c r="M12" s="13">
        <v>60.03</v>
      </c>
      <c r="N12" s="62">
        <f t="shared" si="2"/>
        <v>21.455938697318008</v>
      </c>
      <c r="O12" s="64">
        <f t="shared" ref="O12:O18" si="4">J12+L12+N12</f>
        <v>59.065938697318003</v>
      </c>
      <c r="P12" s="65">
        <f t="shared" si="3"/>
        <v>0.59065938697317999</v>
      </c>
      <c r="Q12" s="43" t="s">
        <v>31</v>
      </c>
      <c r="R12" s="10"/>
      <c r="S12" s="10"/>
      <c r="T12" s="3"/>
      <c r="U12" s="3"/>
      <c r="V12" s="3"/>
      <c r="W12" s="3"/>
      <c r="X12" s="3"/>
      <c r="Y12" s="3"/>
    </row>
    <row r="13" spans="1:25" s="2" customFormat="1" ht="19.2" customHeight="1">
      <c r="A13" s="17">
        <v>6</v>
      </c>
      <c r="B13" s="16">
        <v>7</v>
      </c>
      <c r="C13" s="55" t="s">
        <v>81</v>
      </c>
      <c r="D13" s="57" t="s">
        <v>82</v>
      </c>
      <c r="E13" s="57" t="s">
        <v>83</v>
      </c>
      <c r="F13" s="73">
        <v>40176</v>
      </c>
      <c r="G13" s="50" t="s">
        <v>80</v>
      </c>
      <c r="H13" s="12"/>
      <c r="I13" s="11">
        <v>7.6</v>
      </c>
      <c r="J13" s="62">
        <f t="shared" si="0"/>
        <v>2.5333333333333332</v>
      </c>
      <c r="K13" s="63">
        <v>7.2</v>
      </c>
      <c r="L13" s="62">
        <f t="shared" si="1"/>
        <v>30</v>
      </c>
      <c r="M13" s="13">
        <v>55.03</v>
      </c>
      <c r="N13" s="62">
        <f t="shared" si="2"/>
        <v>23.405415228057421</v>
      </c>
      <c r="O13" s="64">
        <f t="shared" si="4"/>
        <v>55.938748561390753</v>
      </c>
      <c r="P13" s="65">
        <f t="shared" si="3"/>
        <v>0.5593874856139075</v>
      </c>
      <c r="Q13" s="61" t="s">
        <v>106</v>
      </c>
      <c r="R13" s="10"/>
      <c r="S13" s="10"/>
      <c r="T13" s="3"/>
      <c r="U13" s="3"/>
      <c r="V13" s="3"/>
      <c r="W13" s="3"/>
      <c r="X13" s="3"/>
      <c r="Y13" s="3"/>
    </row>
    <row r="14" spans="1:25" ht="19.2" customHeight="1">
      <c r="A14" s="17">
        <v>7</v>
      </c>
      <c r="B14" s="16">
        <v>7</v>
      </c>
      <c r="C14" s="54" t="s">
        <v>103</v>
      </c>
      <c r="D14" s="54" t="s">
        <v>104</v>
      </c>
      <c r="E14" s="120" t="s">
        <v>93</v>
      </c>
      <c r="F14" s="119">
        <v>39952</v>
      </c>
      <c r="G14" s="45" t="s">
        <v>101</v>
      </c>
      <c r="H14" s="1"/>
      <c r="I14" s="1">
        <v>5</v>
      </c>
      <c r="J14" s="62">
        <f t="shared" si="0"/>
        <v>1.6666666666666667</v>
      </c>
      <c r="K14" s="63">
        <v>4.4000000000000004</v>
      </c>
      <c r="L14" s="62">
        <f t="shared" si="1"/>
        <v>18.333333333333336</v>
      </c>
      <c r="M14" s="13">
        <v>39.04</v>
      </c>
      <c r="N14" s="62">
        <f t="shared" si="2"/>
        <v>32.991803278688522</v>
      </c>
      <c r="O14" s="64">
        <f t="shared" si="4"/>
        <v>52.991803278688522</v>
      </c>
      <c r="P14" s="65">
        <f t="shared" si="3"/>
        <v>0.52991803278688521</v>
      </c>
      <c r="Q14" s="59" t="s">
        <v>108</v>
      </c>
      <c r="R14" s="10"/>
      <c r="S14" s="10"/>
      <c r="T14" s="3"/>
      <c r="U14" s="3"/>
      <c r="V14" s="3"/>
      <c r="W14" s="3"/>
      <c r="X14" s="3"/>
      <c r="Y14" s="3"/>
    </row>
    <row r="15" spans="1:25" ht="19.2" customHeight="1">
      <c r="A15" s="17">
        <v>8</v>
      </c>
      <c r="B15" s="16">
        <v>7</v>
      </c>
      <c r="C15" s="56" t="s">
        <v>94</v>
      </c>
      <c r="D15" s="53" t="s">
        <v>95</v>
      </c>
      <c r="E15" s="53" t="s">
        <v>96</v>
      </c>
      <c r="F15" s="74">
        <v>40165</v>
      </c>
      <c r="G15" s="47" t="s">
        <v>97</v>
      </c>
      <c r="H15" s="1"/>
      <c r="I15" s="1">
        <v>8.5</v>
      </c>
      <c r="J15" s="62">
        <f t="shared" si="0"/>
        <v>2.8333333333333335</v>
      </c>
      <c r="K15" s="63">
        <v>5.2</v>
      </c>
      <c r="L15" s="62">
        <f t="shared" si="1"/>
        <v>21.666666666666668</v>
      </c>
      <c r="M15" s="13">
        <v>48.45</v>
      </c>
      <c r="N15" s="62">
        <f t="shared" si="2"/>
        <v>26.584107327141382</v>
      </c>
      <c r="O15" s="64">
        <f t="shared" si="4"/>
        <v>51.084107327141382</v>
      </c>
      <c r="P15" s="65">
        <f t="shared" si="3"/>
        <v>0.51084107327141381</v>
      </c>
      <c r="Q15" s="53" t="s">
        <v>107</v>
      </c>
      <c r="R15" s="10"/>
      <c r="S15" s="10"/>
      <c r="T15" s="3"/>
      <c r="U15" s="3"/>
    </row>
    <row r="16" spans="1:25" ht="19.2" customHeight="1">
      <c r="A16" s="17">
        <v>9</v>
      </c>
      <c r="B16" s="16">
        <v>7</v>
      </c>
      <c r="C16" s="41" t="s">
        <v>59</v>
      </c>
      <c r="D16" s="41" t="s">
        <v>60</v>
      </c>
      <c r="E16" s="41" t="s">
        <v>61</v>
      </c>
      <c r="F16" s="40">
        <v>40078</v>
      </c>
      <c r="G16" s="67" t="s">
        <v>56</v>
      </c>
      <c r="H16" s="13"/>
      <c r="I16" s="75">
        <v>6.33</v>
      </c>
      <c r="J16" s="62">
        <f t="shared" si="0"/>
        <v>2.11</v>
      </c>
      <c r="K16" s="63">
        <v>5.9</v>
      </c>
      <c r="L16" s="62">
        <f t="shared" si="1"/>
        <v>24.583333333333336</v>
      </c>
      <c r="M16" s="13">
        <v>60.05</v>
      </c>
      <c r="N16" s="62">
        <f t="shared" si="2"/>
        <v>21.44879267277269</v>
      </c>
      <c r="O16" s="64">
        <f t="shared" si="4"/>
        <v>48.142126006106025</v>
      </c>
      <c r="P16" s="65">
        <f t="shared" si="3"/>
        <v>0.48142126006106023</v>
      </c>
      <c r="Q16" s="39" t="s">
        <v>31</v>
      </c>
      <c r="R16" s="10"/>
      <c r="S16" s="10"/>
      <c r="T16" s="3"/>
      <c r="U16" s="3"/>
    </row>
    <row r="17" spans="1:21" ht="19.2" customHeight="1">
      <c r="A17" s="17">
        <v>10</v>
      </c>
      <c r="B17" s="16">
        <v>7</v>
      </c>
      <c r="C17" s="52" t="s">
        <v>79</v>
      </c>
      <c r="D17" s="52" t="s">
        <v>62</v>
      </c>
      <c r="E17" s="121" t="s">
        <v>65</v>
      </c>
      <c r="F17" s="50">
        <v>39961</v>
      </c>
      <c r="G17" s="50" t="s">
        <v>80</v>
      </c>
      <c r="H17" s="1"/>
      <c r="I17" s="69">
        <v>5.33</v>
      </c>
      <c r="J17" s="62">
        <f t="shared" si="0"/>
        <v>1.7766666666666666</v>
      </c>
      <c r="K17" s="63">
        <v>5.7</v>
      </c>
      <c r="L17" s="62">
        <f t="shared" si="1"/>
        <v>23.75</v>
      </c>
      <c r="M17" s="13">
        <v>60.09</v>
      </c>
      <c r="N17" s="62">
        <f t="shared" si="2"/>
        <v>21.434514894325179</v>
      </c>
      <c r="O17" s="64">
        <f t="shared" si="4"/>
        <v>46.961181560991847</v>
      </c>
      <c r="P17" s="65">
        <f t="shared" si="3"/>
        <v>0.46961181560991849</v>
      </c>
      <c r="Q17" s="60" t="s">
        <v>106</v>
      </c>
      <c r="R17" s="10"/>
      <c r="S17" s="10"/>
      <c r="T17" s="3"/>
      <c r="U17" s="3"/>
    </row>
    <row r="18" spans="1:21" ht="19.2" customHeight="1">
      <c r="A18" s="17">
        <v>11</v>
      </c>
      <c r="B18" s="16">
        <v>7</v>
      </c>
      <c r="C18" s="39" t="s">
        <v>70</v>
      </c>
      <c r="D18" s="46" t="s">
        <v>71</v>
      </c>
      <c r="E18" s="39" t="s">
        <v>72</v>
      </c>
      <c r="F18" s="47">
        <v>39934</v>
      </c>
      <c r="G18" s="47" t="s">
        <v>73</v>
      </c>
      <c r="H18" s="13"/>
      <c r="I18" s="11">
        <v>4.3</v>
      </c>
      <c r="J18" s="62">
        <f t="shared" si="0"/>
        <v>1.4333333333333333</v>
      </c>
      <c r="K18" s="63">
        <v>4.4000000000000004</v>
      </c>
      <c r="L18" s="62">
        <f t="shared" si="1"/>
        <v>18.333333333333336</v>
      </c>
      <c r="M18" s="13">
        <v>53.51</v>
      </c>
      <c r="N18" s="62">
        <f t="shared" si="2"/>
        <v>24.070267239768267</v>
      </c>
      <c r="O18" s="64">
        <f t="shared" si="4"/>
        <v>43.836933906434936</v>
      </c>
      <c r="P18" s="65">
        <f t="shared" si="3"/>
        <v>0.43836933906434938</v>
      </c>
      <c r="Q18" s="39" t="s">
        <v>41</v>
      </c>
      <c r="R18" s="10"/>
      <c r="S18" s="10"/>
      <c r="T18" s="3"/>
      <c r="U18" s="3"/>
    </row>
    <row r="21" spans="1:21">
      <c r="B21" s="18" t="s">
        <v>323</v>
      </c>
      <c r="D21" s="15" t="s">
        <v>238</v>
      </c>
    </row>
    <row r="24" spans="1:21">
      <c r="B24" s="18" t="s">
        <v>46</v>
      </c>
      <c r="D24" s="15" t="s">
        <v>48</v>
      </c>
    </row>
    <row r="25" spans="1:21">
      <c r="D25" s="15" t="s">
        <v>47</v>
      </c>
    </row>
    <row r="26" spans="1:21">
      <c r="D26" s="15" t="s">
        <v>239</v>
      </c>
    </row>
    <row r="27" spans="1:21">
      <c r="D27" s="15" t="s">
        <v>240</v>
      </c>
    </row>
    <row r="28" spans="1:21">
      <c r="D28" s="15" t="s">
        <v>241</v>
      </c>
    </row>
  </sheetData>
  <autoFilter ref="A6:Q7">
    <filterColumn colId="8" showButton="0"/>
    <filterColumn colId="10" showButton="0"/>
    <filterColumn colId="12" showButton="0"/>
    <sortState ref="A9:S18">
      <sortCondition descending="1" ref="O6:O7"/>
    </sortState>
  </autoFilter>
  <sortState ref="C8:Q18">
    <sortCondition descending="1" ref="O8:O18"/>
  </sortState>
  <mergeCells count="17">
    <mergeCell ref="Q6:Q7"/>
    <mergeCell ref="T6:U6"/>
    <mergeCell ref="V6:W6"/>
    <mergeCell ref="X6:Y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  <mergeCell ref="M6:N6"/>
    <mergeCell ref="O6:O7"/>
    <mergeCell ref="P6:P7"/>
  </mergeCells>
  <pageMargins left="0.51181102362204722" right="0.31496062992125984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5"/>
  <sheetViews>
    <sheetView tabSelected="1" topLeftCell="A4" zoomScale="80" zoomScaleNormal="80" workbookViewId="0">
      <selection activeCell="A28" sqref="A28"/>
    </sheetView>
  </sheetViews>
  <sheetFormatPr defaultRowHeight="13.2"/>
  <cols>
    <col min="1" max="1" width="9.44140625" style="18" bestFit="1" customWidth="1"/>
    <col min="2" max="2" width="10.5546875" style="18" customWidth="1"/>
    <col min="3" max="3" width="14.6640625" style="15" customWidth="1"/>
    <col min="4" max="4" width="15" style="15" customWidth="1"/>
    <col min="5" max="5" width="18.6640625" style="15" customWidth="1"/>
    <col min="6" max="6" width="11.6640625" style="15" customWidth="1"/>
    <col min="7" max="7" width="31.6640625" style="15" customWidth="1"/>
    <col min="8" max="8" width="11.109375" style="15" customWidth="1"/>
    <col min="9" max="9" width="7.6640625" style="33" customWidth="1"/>
    <col min="10" max="10" width="8" style="15" customWidth="1"/>
    <col min="11" max="11" width="6.88671875" style="15" customWidth="1"/>
    <col min="12" max="12" width="6.6640625" style="15" customWidth="1"/>
    <col min="13" max="13" width="7.33203125" style="15" customWidth="1"/>
    <col min="14" max="14" width="8.109375" style="15" customWidth="1"/>
    <col min="15" max="15" width="9.33203125" style="15" customWidth="1"/>
    <col min="16" max="16" width="10.6640625" style="15" customWidth="1"/>
    <col min="17" max="17" width="32.21875" style="15" customWidth="1"/>
    <col min="18" max="18" width="12" customWidth="1"/>
    <col min="19" max="19" width="6.44140625" customWidth="1"/>
    <col min="20" max="20" width="7.6640625" customWidth="1"/>
    <col min="21" max="21" width="11.5546875" customWidth="1"/>
    <col min="22" max="22" width="7.109375" customWidth="1"/>
    <col min="23" max="23" width="7.6640625" customWidth="1"/>
    <col min="24" max="24" width="8.44140625" customWidth="1"/>
    <col min="25" max="25" width="12.5546875" customWidth="1"/>
  </cols>
  <sheetData>
    <row r="1" spans="1:25" s="24" customFormat="1" ht="15.6">
      <c r="A1" s="34"/>
      <c r="B1" s="34"/>
      <c r="C1" s="28"/>
      <c r="D1" s="28"/>
      <c r="E1" s="28"/>
      <c r="F1" s="28"/>
      <c r="G1" s="28"/>
      <c r="H1" s="28"/>
      <c r="I1" s="30"/>
      <c r="J1" s="28"/>
      <c r="K1" s="28"/>
      <c r="L1" s="28"/>
      <c r="M1" s="28"/>
      <c r="N1" s="28"/>
      <c r="O1" s="28"/>
      <c r="P1" s="28"/>
      <c r="Q1" s="28"/>
    </row>
    <row r="2" spans="1:25" s="24" customFormat="1" ht="15.6">
      <c r="A2" s="154" t="s">
        <v>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34"/>
      <c r="R2" s="34"/>
      <c r="S2" s="34"/>
      <c r="T2" s="23"/>
      <c r="U2" s="23"/>
      <c r="V2" s="23"/>
      <c r="W2" s="23"/>
      <c r="X2" s="23"/>
      <c r="Y2" s="23"/>
    </row>
    <row r="3" spans="1:25" s="24" customFormat="1" ht="15.6">
      <c r="A3" s="155" t="s">
        <v>235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35"/>
      <c r="R3" s="35"/>
      <c r="S3" s="35"/>
      <c r="T3" s="23"/>
      <c r="U3" s="23"/>
      <c r="V3" s="23"/>
      <c r="W3" s="23"/>
      <c r="X3" s="23"/>
      <c r="Y3" s="23"/>
    </row>
    <row r="4" spans="1:25" s="24" customFormat="1" ht="15.6">
      <c r="A4" s="155" t="s">
        <v>234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35"/>
      <c r="R4" s="35"/>
      <c r="S4" s="35"/>
      <c r="T4" s="23"/>
      <c r="U4" s="23"/>
      <c r="V4" s="23"/>
      <c r="W4" s="23"/>
      <c r="X4" s="23"/>
      <c r="Y4" s="23"/>
    </row>
    <row r="5" spans="1:25" s="24" customFormat="1" ht="15.6">
      <c r="A5" s="35"/>
      <c r="B5" s="35"/>
      <c r="C5" s="35"/>
      <c r="D5" s="35"/>
      <c r="E5" s="35"/>
      <c r="F5" s="35"/>
      <c r="G5" s="35"/>
      <c r="H5" s="35"/>
      <c r="I5" s="31"/>
      <c r="J5" s="35"/>
      <c r="K5" s="35"/>
      <c r="L5" s="35"/>
      <c r="M5" s="35"/>
      <c r="N5" s="35"/>
      <c r="O5" s="35"/>
      <c r="P5" s="35"/>
      <c r="Q5" s="35"/>
      <c r="R5" s="35"/>
      <c r="S5" s="35"/>
      <c r="T5" s="23"/>
      <c r="U5" s="23"/>
      <c r="V5" s="23"/>
      <c r="W5" s="23"/>
      <c r="X5" s="23"/>
      <c r="Y5" s="23"/>
    </row>
    <row r="6" spans="1:25" ht="41.25" customHeight="1">
      <c r="A6" s="156" t="s">
        <v>0</v>
      </c>
      <c r="B6" s="158" t="s">
        <v>45</v>
      </c>
      <c r="C6" s="36" t="s">
        <v>15</v>
      </c>
      <c r="D6" s="36" t="s">
        <v>16</v>
      </c>
      <c r="E6" s="36" t="s">
        <v>17</v>
      </c>
      <c r="F6" s="160" t="s">
        <v>1</v>
      </c>
      <c r="G6" s="160" t="s">
        <v>2</v>
      </c>
      <c r="H6" s="160" t="s">
        <v>37</v>
      </c>
      <c r="I6" s="162" t="s">
        <v>9</v>
      </c>
      <c r="J6" s="163"/>
      <c r="K6" s="162" t="s">
        <v>14</v>
      </c>
      <c r="L6" s="163"/>
      <c r="M6" s="162" t="s">
        <v>13</v>
      </c>
      <c r="N6" s="163"/>
      <c r="O6" s="160" t="s">
        <v>5</v>
      </c>
      <c r="P6" s="164" t="s">
        <v>6</v>
      </c>
      <c r="Q6" s="164" t="s">
        <v>3</v>
      </c>
      <c r="R6" s="9"/>
      <c r="S6" s="9"/>
      <c r="T6" s="165" t="s">
        <v>11</v>
      </c>
      <c r="U6" s="165"/>
      <c r="V6" s="165" t="s">
        <v>109</v>
      </c>
      <c r="W6" s="165"/>
      <c r="X6" s="165" t="s">
        <v>10</v>
      </c>
      <c r="Y6" s="165"/>
    </row>
    <row r="7" spans="1:25" ht="23.25" customHeight="1">
      <c r="A7" s="157"/>
      <c r="B7" s="159"/>
      <c r="C7" s="37"/>
      <c r="D7" s="37"/>
      <c r="E7" s="37"/>
      <c r="F7" s="161"/>
      <c r="G7" s="161"/>
      <c r="H7" s="161"/>
      <c r="I7" s="32" t="s">
        <v>8</v>
      </c>
      <c r="J7" s="4" t="s">
        <v>7</v>
      </c>
      <c r="K7" s="5" t="s">
        <v>8</v>
      </c>
      <c r="L7" s="4" t="s">
        <v>7</v>
      </c>
      <c r="M7" s="38" t="s">
        <v>8</v>
      </c>
      <c r="N7" s="4" t="s">
        <v>7</v>
      </c>
      <c r="O7" s="161"/>
      <c r="P7" s="164"/>
      <c r="Q7" s="164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19.2" customHeight="1">
      <c r="A8" s="27">
        <v>1</v>
      </c>
      <c r="B8" s="85">
        <v>8</v>
      </c>
      <c r="C8" s="91" t="s">
        <v>146</v>
      </c>
      <c r="D8" s="91" t="s">
        <v>141</v>
      </c>
      <c r="E8" s="91" t="s">
        <v>126</v>
      </c>
      <c r="F8" s="92">
        <v>39463</v>
      </c>
      <c r="G8" s="110" t="s">
        <v>164</v>
      </c>
      <c r="H8" s="26" t="s">
        <v>43</v>
      </c>
      <c r="I8" s="75">
        <v>11.16</v>
      </c>
      <c r="J8" s="112">
        <f t="shared" ref="J8:J27" si="0">$U$7*I8/$U$8</f>
        <v>3.7199999999999998</v>
      </c>
      <c r="K8" s="89">
        <v>8.3000000000000007</v>
      </c>
      <c r="L8" s="62">
        <f t="shared" ref="L8:L27" si="1">$W$7*K8/$W$8</f>
        <v>33.200000000000003</v>
      </c>
      <c r="M8" s="26">
        <v>21.54</v>
      </c>
      <c r="N8" s="62">
        <f t="shared" ref="N8:N26" si="2">($Y$7*$Y$8)/M8</f>
        <v>40</v>
      </c>
      <c r="O8" s="88">
        <f t="shared" ref="O8:O19" si="3">J8+L8+N8</f>
        <v>76.92</v>
      </c>
      <c r="P8" s="90">
        <f t="shared" ref="P8:P27" si="4">O8/100</f>
        <v>0.76919999999999999</v>
      </c>
      <c r="Q8" s="110" t="s">
        <v>33</v>
      </c>
      <c r="R8" s="10"/>
      <c r="S8" s="10"/>
      <c r="T8" s="7"/>
      <c r="U8" s="7">
        <v>60</v>
      </c>
      <c r="V8" s="7"/>
      <c r="W8" s="7">
        <f>LARGE(K8:K27,1)</f>
        <v>10</v>
      </c>
      <c r="X8" s="7"/>
      <c r="Y8" s="7">
        <f>SMALL(M8:M27,1)</f>
        <v>21.54</v>
      </c>
    </row>
    <row r="9" spans="1:25" ht="19.2" customHeight="1">
      <c r="A9" s="27">
        <v>2</v>
      </c>
      <c r="B9" s="85">
        <v>8</v>
      </c>
      <c r="C9" s="51" t="s">
        <v>111</v>
      </c>
      <c r="D9" s="91" t="s">
        <v>87</v>
      </c>
      <c r="E9" s="91" t="s">
        <v>112</v>
      </c>
      <c r="F9" s="92">
        <v>39736</v>
      </c>
      <c r="G9" s="91" t="s">
        <v>161</v>
      </c>
      <c r="H9" s="75" t="s">
        <v>44</v>
      </c>
      <c r="I9" s="75">
        <v>10.5</v>
      </c>
      <c r="J9" s="112">
        <f t="shared" ref="J9" si="5">$U$7*I9/$U$8</f>
        <v>3.5</v>
      </c>
      <c r="K9" s="89">
        <v>10</v>
      </c>
      <c r="L9" s="62">
        <f t="shared" ref="L9" si="6">$W$7*K9/$W$8</f>
        <v>40</v>
      </c>
      <c r="M9" s="26">
        <v>37.24</v>
      </c>
      <c r="N9" s="62">
        <f t="shared" ref="N9" si="7">($Y$7*$Y$8)/M9</f>
        <v>23.136412459720727</v>
      </c>
      <c r="O9" s="88">
        <f t="shared" ref="O9" si="8">J9+L9+N9</f>
        <v>66.636412459720731</v>
      </c>
      <c r="P9" s="90">
        <f t="shared" ref="P9" si="9">O9/100</f>
        <v>0.66636412459720729</v>
      </c>
      <c r="Q9" s="91" t="s">
        <v>35</v>
      </c>
      <c r="R9" s="10"/>
      <c r="S9" s="10"/>
      <c r="T9" s="7"/>
      <c r="U9" s="7"/>
      <c r="V9" s="7"/>
      <c r="W9" s="7"/>
      <c r="X9" s="7"/>
      <c r="Y9" s="7"/>
    </row>
    <row r="10" spans="1:25" s="2" customFormat="1" ht="19.2" customHeight="1">
      <c r="A10" s="27">
        <v>3</v>
      </c>
      <c r="B10" s="85">
        <v>8</v>
      </c>
      <c r="C10" s="51" t="s">
        <v>124</v>
      </c>
      <c r="D10" s="51" t="s">
        <v>125</v>
      </c>
      <c r="E10" s="51" t="s">
        <v>126</v>
      </c>
      <c r="F10" s="95">
        <v>39711</v>
      </c>
      <c r="G10" s="51" t="s">
        <v>162</v>
      </c>
      <c r="H10" s="75" t="s">
        <v>44</v>
      </c>
      <c r="I10" s="12">
        <v>12.83</v>
      </c>
      <c r="J10" s="112">
        <f t="shared" si="0"/>
        <v>4.2766666666666673</v>
      </c>
      <c r="K10" s="89">
        <v>9.8000000000000007</v>
      </c>
      <c r="L10" s="62">
        <f t="shared" si="1"/>
        <v>39.200000000000003</v>
      </c>
      <c r="M10" s="26">
        <v>41.91</v>
      </c>
      <c r="N10" s="62">
        <f t="shared" si="2"/>
        <v>20.558339298496779</v>
      </c>
      <c r="O10" s="88">
        <f t="shared" si="3"/>
        <v>64.03500596516345</v>
      </c>
      <c r="P10" s="90">
        <f t="shared" si="4"/>
        <v>0.6403500596516345</v>
      </c>
      <c r="Q10" s="51" t="s">
        <v>32</v>
      </c>
      <c r="R10" s="10"/>
      <c r="S10" s="10"/>
      <c r="T10" s="7"/>
      <c r="U10" s="7"/>
      <c r="V10" s="7"/>
      <c r="W10" s="7"/>
      <c r="X10" s="7"/>
      <c r="Y10" s="7"/>
    </row>
    <row r="11" spans="1:25" ht="19.2" customHeight="1">
      <c r="A11" s="27">
        <v>4</v>
      </c>
      <c r="B11" s="85">
        <v>8</v>
      </c>
      <c r="C11" s="51" t="s">
        <v>148</v>
      </c>
      <c r="D11" s="51" t="s">
        <v>149</v>
      </c>
      <c r="E11" s="51" t="s">
        <v>150</v>
      </c>
      <c r="F11" s="95">
        <v>39668</v>
      </c>
      <c r="G11" s="100" t="s">
        <v>164</v>
      </c>
      <c r="H11" s="75" t="s">
        <v>44</v>
      </c>
      <c r="I11" s="75">
        <v>10.5</v>
      </c>
      <c r="J11" s="112">
        <f t="shared" si="0"/>
        <v>3.5</v>
      </c>
      <c r="K11" s="89">
        <v>8.1999999999999993</v>
      </c>
      <c r="L11" s="62">
        <f t="shared" si="1"/>
        <v>32.799999999999997</v>
      </c>
      <c r="M11" s="26">
        <v>32.729999999999997</v>
      </c>
      <c r="N11" s="62">
        <f t="shared" si="2"/>
        <v>26.324472960586618</v>
      </c>
      <c r="O11" s="88">
        <f t="shared" si="3"/>
        <v>62.624472960586615</v>
      </c>
      <c r="P11" s="90">
        <f t="shared" si="4"/>
        <v>0.62624472960586619</v>
      </c>
      <c r="Q11" s="100" t="s">
        <v>33</v>
      </c>
      <c r="R11" s="10"/>
      <c r="S11" s="10"/>
      <c r="T11" s="6"/>
      <c r="U11" s="6"/>
      <c r="V11" s="6"/>
      <c r="W11" s="6"/>
      <c r="X11" s="6"/>
      <c r="Y11" s="6"/>
    </row>
    <row r="12" spans="1:25" ht="19.2" customHeight="1">
      <c r="A12" s="27">
        <v>5</v>
      </c>
      <c r="B12" s="85">
        <v>8</v>
      </c>
      <c r="C12" s="51" t="s">
        <v>117</v>
      </c>
      <c r="D12" s="91" t="s">
        <v>62</v>
      </c>
      <c r="E12" s="91" t="s">
        <v>118</v>
      </c>
      <c r="F12" s="92">
        <v>39646</v>
      </c>
      <c r="G12" s="91" t="s">
        <v>161</v>
      </c>
      <c r="H12" s="75" t="s">
        <v>44</v>
      </c>
      <c r="I12" s="75">
        <v>8.33</v>
      </c>
      <c r="J12" s="112">
        <f t="shared" ref="J12" si="10">$U$7*I12/$U$8</f>
        <v>2.7766666666666664</v>
      </c>
      <c r="K12" s="93">
        <v>8.5</v>
      </c>
      <c r="L12" s="62">
        <f t="shared" ref="L12" si="11">$W$7*K12/$W$8</f>
        <v>34</v>
      </c>
      <c r="M12" s="94">
        <v>34.07</v>
      </c>
      <c r="N12" s="62">
        <f t="shared" ref="N12" si="12">($Y$7*$Y$8)/M12</f>
        <v>25.289110654534777</v>
      </c>
      <c r="O12" s="88">
        <f t="shared" ref="O12" si="13">J12+L12+N12</f>
        <v>62.065777321201438</v>
      </c>
      <c r="P12" s="90">
        <f t="shared" ref="P12" si="14">O12/100</f>
        <v>0.62065777321201443</v>
      </c>
      <c r="Q12" s="91" t="s">
        <v>36</v>
      </c>
      <c r="R12" s="10"/>
      <c r="S12" s="10"/>
      <c r="T12" s="3"/>
      <c r="U12" s="3"/>
      <c r="V12" s="3"/>
      <c r="W12" s="3"/>
      <c r="X12" s="3"/>
      <c r="Y12" s="3"/>
    </row>
    <row r="13" spans="1:25" ht="19.2" customHeight="1">
      <c r="A13" s="27">
        <v>6</v>
      </c>
      <c r="B13" s="85">
        <v>8</v>
      </c>
      <c r="C13" s="51" t="s">
        <v>115</v>
      </c>
      <c r="D13" s="91" t="s">
        <v>62</v>
      </c>
      <c r="E13" s="91" t="s">
        <v>116</v>
      </c>
      <c r="F13" s="92">
        <v>39866</v>
      </c>
      <c r="G13" s="91" t="s">
        <v>161</v>
      </c>
      <c r="H13" s="75"/>
      <c r="I13" s="75">
        <v>10.33</v>
      </c>
      <c r="J13" s="112">
        <f t="shared" si="0"/>
        <v>3.4433333333333334</v>
      </c>
      <c r="K13" s="89">
        <v>9.4</v>
      </c>
      <c r="L13" s="62">
        <f t="shared" si="1"/>
        <v>37.6</v>
      </c>
      <c r="M13" s="26">
        <v>41.48</v>
      </c>
      <c r="N13" s="62">
        <f t="shared" si="2"/>
        <v>20.77145612343298</v>
      </c>
      <c r="O13" s="88">
        <f t="shared" si="3"/>
        <v>61.81478945676632</v>
      </c>
      <c r="P13" s="90">
        <f t="shared" si="4"/>
        <v>0.61814789456766317</v>
      </c>
      <c r="Q13" s="91" t="s">
        <v>36</v>
      </c>
      <c r="R13" s="10"/>
      <c r="S13" s="10"/>
      <c r="T13" s="3"/>
      <c r="U13" s="3"/>
      <c r="V13" s="3"/>
      <c r="W13" s="3"/>
      <c r="X13" s="3"/>
      <c r="Y13" s="3"/>
    </row>
    <row r="14" spans="1:25" ht="19.2" customHeight="1">
      <c r="A14" s="27">
        <v>7</v>
      </c>
      <c r="B14" s="85"/>
      <c r="C14" s="51" t="s">
        <v>113</v>
      </c>
      <c r="D14" s="91" t="s">
        <v>76</v>
      </c>
      <c r="E14" s="113" t="s">
        <v>114</v>
      </c>
      <c r="F14" s="92">
        <v>39583</v>
      </c>
      <c r="G14" s="91" t="s">
        <v>161</v>
      </c>
      <c r="H14" s="26"/>
      <c r="I14" s="75">
        <v>7.16</v>
      </c>
      <c r="J14" s="112">
        <f t="shared" ref="J14" si="15">$U$7*I14/$U$8</f>
        <v>2.3866666666666663</v>
      </c>
      <c r="K14" s="89">
        <v>8.5</v>
      </c>
      <c r="L14" s="62">
        <f t="shared" ref="L14" si="16">$W$7*K14/$W$8</f>
        <v>34</v>
      </c>
      <c r="M14" s="26">
        <v>35.82</v>
      </c>
      <c r="N14" s="62">
        <f t="shared" ref="N14" si="17">($Y$7*$Y$8)/M14</f>
        <v>24.053601340033499</v>
      </c>
      <c r="O14" s="88">
        <f t="shared" ref="O14" si="18">J14+L14+N14</f>
        <v>60.440268006700165</v>
      </c>
      <c r="P14" s="90">
        <f t="shared" ref="P14" si="19">O14/100</f>
        <v>0.60440268006700171</v>
      </c>
      <c r="Q14" s="91" t="s">
        <v>36</v>
      </c>
      <c r="R14" s="10"/>
      <c r="S14" s="10"/>
      <c r="T14" s="3"/>
      <c r="U14" s="3"/>
      <c r="V14" s="3"/>
      <c r="W14" s="3"/>
      <c r="X14" s="3"/>
      <c r="Y14" s="3"/>
    </row>
    <row r="15" spans="1:25" s="2" customFormat="1" ht="19.2" customHeight="1">
      <c r="A15" s="27">
        <v>8</v>
      </c>
      <c r="B15" s="85">
        <v>8</v>
      </c>
      <c r="C15" s="86" t="s">
        <v>121</v>
      </c>
      <c r="D15" s="86" t="s">
        <v>122</v>
      </c>
      <c r="E15" s="86" t="s">
        <v>123</v>
      </c>
      <c r="F15" s="92">
        <v>39636</v>
      </c>
      <c r="G15" s="91" t="s">
        <v>161</v>
      </c>
      <c r="H15" s="75"/>
      <c r="I15" s="75">
        <v>11.5</v>
      </c>
      <c r="J15" s="112">
        <f t="shared" si="0"/>
        <v>3.8333333333333335</v>
      </c>
      <c r="K15" s="89">
        <v>7.6</v>
      </c>
      <c r="L15" s="62">
        <f t="shared" si="1"/>
        <v>30.4</v>
      </c>
      <c r="M15" s="26">
        <v>35.049999999999997</v>
      </c>
      <c r="N15" s="62">
        <f t="shared" si="2"/>
        <v>24.582025677603422</v>
      </c>
      <c r="O15" s="88">
        <f t="shared" si="3"/>
        <v>58.81535901093676</v>
      </c>
      <c r="P15" s="90">
        <f t="shared" si="4"/>
        <v>0.58815359010936763</v>
      </c>
      <c r="Q15" s="91" t="s">
        <v>36</v>
      </c>
      <c r="R15" s="10"/>
      <c r="S15" s="10"/>
      <c r="T15" s="3"/>
      <c r="U15" s="3"/>
      <c r="V15" s="3"/>
      <c r="W15" s="3"/>
      <c r="X15" s="3"/>
      <c r="Y15" s="3"/>
    </row>
    <row r="16" spans="1:25" ht="19.2" customHeight="1">
      <c r="A16" s="27">
        <v>9</v>
      </c>
      <c r="B16" s="85">
        <v>8</v>
      </c>
      <c r="C16" s="91" t="s">
        <v>147</v>
      </c>
      <c r="D16" s="91" t="s">
        <v>60</v>
      </c>
      <c r="E16" s="91" t="s">
        <v>90</v>
      </c>
      <c r="F16" s="92">
        <v>39667</v>
      </c>
      <c r="G16" s="110" t="s">
        <v>164</v>
      </c>
      <c r="H16" s="26"/>
      <c r="I16" s="75">
        <v>8.5</v>
      </c>
      <c r="J16" s="112">
        <f t="shared" si="0"/>
        <v>2.8333333333333335</v>
      </c>
      <c r="K16" s="89">
        <v>8.6999999999999993</v>
      </c>
      <c r="L16" s="62">
        <f t="shared" si="1"/>
        <v>34.799999999999997</v>
      </c>
      <c r="M16" s="26">
        <v>41.09</v>
      </c>
      <c r="N16" s="62">
        <f t="shared" si="2"/>
        <v>20.968605500121679</v>
      </c>
      <c r="O16" s="88">
        <f t="shared" si="3"/>
        <v>58.601938833455009</v>
      </c>
      <c r="P16" s="90">
        <f t="shared" si="4"/>
        <v>0.58601938833455014</v>
      </c>
      <c r="Q16" s="91" t="s">
        <v>36</v>
      </c>
      <c r="R16" s="10"/>
      <c r="S16" s="10"/>
      <c r="T16" s="3"/>
      <c r="U16" s="3"/>
    </row>
    <row r="17" spans="1:21" ht="19.2" customHeight="1">
      <c r="A17" s="27">
        <v>10</v>
      </c>
      <c r="B17" s="85">
        <v>8</v>
      </c>
      <c r="C17" s="107" t="s">
        <v>142</v>
      </c>
      <c r="D17" s="107" t="s">
        <v>89</v>
      </c>
      <c r="E17" s="107" t="s">
        <v>143</v>
      </c>
      <c r="F17" s="108">
        <v>39738</v>
      </c>
      <c r="G17" s="107" t="s">
        <v>80</v>
      </c>
      <c r="H17" s="26"/>
      <c r="I17" s="75">
        <v>7.6</v>
      </c>
      <c r="J17" s="112">
        <f t="shared" si="0"/>
        <v>2.5333333333333332</v>
      </c>
      <c r="K17" s="89">
        <v>8.6999999999999993</v>
      </c>
      <c r="L17" s="62">
        <f t="shared" si="1"/>
        <v>34.799999999999997</v>
      </c>
      <c r="M17" s="26">
        <v>40.72</v>
      </c>
      <c r="N17" s="62">
        <f t="shared" si="2"/>
        <v>21.159135559921413</v>
      </c>
      <c r="O17" s="88">
        <f t="shared" si="3"/>
        <v>58.492468893254738</v>
      </c>
      <c r="P17" s="90">
        <f t="shared" si="4"/>
        <v>0.58492468893254734</v>
      </c>
      <c r="Q17" s="110" t="s">
        <v>33</v>
      </c>
      <c r="R17" s="10"/>
      <c r="S17" s="10"/>
      <c r="T17" s="3"/>
      <c r="U17" s="3"/>
    </row>
    <row r="18" spans="1:21" ht="19.2" customHeight="1">
      <c r="A18" s="27">
        <v>11</v>
      </c>
      <c r="B18" s="85">
        <v>8</v>
      </c>
      <c r="C18" s="101" t="s">
        <v>136</v>
      </c>
      <c r="D18" s="101" t="s">
        <v>137</v>
      </c>
      <c r="E18" s="101" t="s">
        <v>65</v>
      </c>
      <c r="F18" s="102">
        <v>39733</v>
      </c>
      <c r="G18" s="103" t="s">
        <v>163</v>
      </c>
      <c r="H18" s="26"/>
      <c r="I18" s="75">
        <v>10.3</v>
      </c>
      <c r="J18" s="112">
        <f t="shared" si="0"/>
        <v>3.4333333333333331</v>
      </c>
      <c r="K18" s="89">
        <v>7.3</v>
      </c>
      <c r="L18" s="62">
        <f t="shared" si="1"/>
        <v>29.2</v>
      </c>
      <c r="M18" s="26">
        <v>38.5</v>
      </c>
      <c r="N18" s="62">
        <f t="shared" si="2"/>
        <v>22.379220779220777</v>
      </c>
      <c r="O18" s="88">
        <f t="shared" si="3"/>
        <v>55.012554112554113</v>
      </c>
      <c r="P18" s="90">
        <f t="shared" si="4"/>
        <v>0.55012554112554113</v>
      </c>
      <c r="Q18" s="109" t="s">
        <v>21</v>
      </c>
      <c r="R18" s="10"/>
      <c r="S18" s="10"/>
      <c r="T18" s="3"/>
      <c r="U18" s="3"/>
    </row>
    <row r="19" spans="1:21" ht="19.2" customHeight="1">
      <c r="A19" s="27">
        <v>12</v>
      </c>
      <c r="B19" s="85">
        <v>8</v>
      </c>
      <c r="C19" s="86" t="s">
        <v>158</v>
      </c>
      <c r="D19" s="86" t="s">
        <v>159</v>
      </c>
      <c r="E19" s="86" t="s">
        <v>160</v>
      </c>
      <c r="F19" s="111">
        <v>39584</v>
      </c>
      <c r="G19" s="91" t="s">
        <v>166</v>
      </c>
      <c r="H19" s="26"/>
      <c r="I19" s="75">
        <v>8.5</v>
      </c>
      <c r="J19" s="112">
        <f t="shared" si="0"/>
        <v>2.8333333333333335</v>
      </c>
      <c r="K19" s="89">
        <v>9.5</v>
      </c>
      <c r="L19" s="62">
        <f t="shared" si="1"/>
        <v>38</v>
      </c>
      <c r="M19" s="26">
        <v>56.09</v>
      </c>
      <c r="N19" s="62">
        <f t="shared" si="2"/>
        <v>15.361026921019787</v>
      </c>
      <c r="O19" s="88">
        <f t="shared" si="3"/>
        <v>56.194360254353121</v>
      </c>
      <c r="P19" s="90">
        <f t="shared" si="4"/>
        <v>0.56194360254353126</v>
      </c>
      <c r="Q19" s="104" t="s">
        <v>24</v>
      </c>
      <c r="R19" s="10"/>
      <c r="S19" s="10"/>
      <c r="T19" s="3"/>
      <c r="U19" s="3"/>
    </row>
    <row r="20" spans="1:21" ht="19.2" customHeight="1">
      <c r="A20" s="27">
        <v>13</v>
      </c>
      <c r="B20" s="85">
        <v>8</v>
      </c>
      <c r="C20" s="91" t="s">
        <v>129</v>
      </c>
      <c r="D20" s="91" t="s">
        <v>130</v>
      </c>
      <c r="E20" s="91" t="s">
        <v>58</v>
      </c>
      <c r="F20" s="92">
        <v>39647</v>
      </c>
      <c r="G20" s="91" t="s">
        <v>162</v>
      </c>
      <c r="H20" s="75"/>
      <c r="I20" s="14">
        <v>6.33</v>
      </c>
      <c r="J20" s="112">
        <f t="shared" si="0"/>
        <v>2.11</v>
      </c>
      <c r="K20" s="89">
        <v>6.3</v>
      </c>
      <c r="L20" s="62">
        <f t="shared" si="1"/>
        <v>25.2</v>
      </c>
      <c r="M20" s="26">
        <v>60.05</v>
      </c>
      <c r="N20" s="62">
        <f t="shared" si="2"/>
        <v>14.348043297252289</v>
      </c>
      <c r="O20" s="88">
        <v>60.09</v>
      </c>
      <c r="P20" s="90">
        <f t="shared" si="4"/>
        <v>0.60089999999999999</v>
      </c>
      <c r="Q20" s="91" t="s">
        <v>168</v>
      </c>
      <c r="R20" s="10"/>
      <c r="S20" s="10"/>
      <c r="T20" s="3"/>
      <c r="U20" s="3"/>
    </row>
    <row r="21" spans="1:21" ht="19.2" customHeight="1">
      <c r="A21" s="27">
        <v>14</v>
      </c>
      <c r="B21" s="85">
        <v>8</v>
      </c>
      <c r="C21" s="51" t="s">
        <v>156</v>
      </c>
      <c r="D21" s="51" t="s">
        <v>130</v>
      </c>
      <c r="E21" s="51" t="s">
        <v>157</v>
      </c>
      <c r="F21" s="95">
        <v>39664</v>
      </c>
      <c r="G21" s="51" t="s">
        <v>165</v>
      </c>
      <c r="H21" s="26"/>
      <c r="I21" s="75">
        <v>9.16</v>
      </c>
      <c r="J21" s="112">
        <f t="shared" si="0"/>
        <v>3.0533333333333332</v>
      </c>
      <c r="K21" s="89">
        <v>7</v>
      </c>
      <c r="L21" s="62">
        <f t="shared" si="1"/>
        <v>28</v>
      </c>
      <c r="M21" s="26">
        <v>54.4</v>
      </c>
      <c r="N21" s="62">
        <f t="shared" si="2"/>
        <v>15.838235294117645</v>
      </c>
      <c r="O21" s="88">
        <f t="shared" ref="O21:O27" si="20">J21+L21+N21</f>
        <v>46.89156862745098</v>
      </c>
      <c r="P21" s="90">
        <f t="shared" si="4"/>
        <v>0.4689156862745098</v>
      </c>
      <c r="Q21" s="91" t="s">
        <v>32</v>
      </c>
      <c r="R21" s="10"/>
      <c r="S21" s="10"/>
      <c r="T21" s="3"/>
      <c r="U21" s="3"/>
    </row>
    <row r="22" spans="1:21" ht="19.2" customHeight="1">
      <c r="A22" s="27">
        <v>15</v>
      </c>
      <c r="B22" s="85">
        <v>8</v>
      </c>
      <c r="C22" s="51" t="s">
        <v>98</v>
      </c>
      <c r="D22" s="51" t="s">
        <v>99</v>
      </c>
      <c r="E22" s="86" t="s">
        <v>100</v>
      </c>
      <c r="F22" s="87">
        <v>39864</v>
      </c>
      <c r="G22" s="51" t="s">
        <v>101</v>
      </c>
      <c r="H22" s="26"/>
      <c r="I22" s="12">
        <v>7.16</v>
      </c>
      <c r="J22" s="112">
        <f t="shared" si="0"/>
        <v>2.3866666666666663</v>
      </c>
      <c r="K22" s="89">
        <v>7.3</v>
      </c>
      <c r="L22" s="62">
        <f t="shared" si="1"/>
        <v>29.2</v>
      </c>
      <c r="M22" s="26">
        <v>49.58</v>
      </c>
      <c r="N22" s="62">
        <f t="shared" si="2"/>
        <v>17.377974989915288</v>
      </c>
      <c r="O22" s="88">
        <f t="shared" si="20"/>
        <v>48.964641656581954</v>
      </c>
      <c r="P22" s="90">
        <f t="shared" si="4"/>
        <v>0.48964641656581953</v>
      </c>
      <c r="Q22" s="51" t="s">
        <v>34</v>
      </c>
      <c r="R22" s="10"/>
      <c r="S22" s="10"/>
      <c r="T22" s="3"/>
      <c r="U22" s="3"/>
    </row>
    <row r="23" spans="1:21" ht="19.2" customHeight="1">
      <c r="A23" s="27">
        <v>16</v>
      </c>
      <c r="B23" s="85">
        <v>8</v>
      </c>
      <c r="C23" s="96" t="s">
        <v>132</v>
      </c>
      <c r="D23" s="97" t="s">
        <v>133</v>
      </c>
      <c r="E23" s="96" t="s">
        <v>90</v>
      </c>
      <c r="F23" s="98">
        <v>39796</v>
      </c>
      <c r="G23" s="99" t="s">
        <v>78</v>
      </c>
      <c r="H23" s="26"/>
      <c r="I23" s="75">
        <v>7.66</v>
      </c>
      <c r="J23" s="112">
        <f t="shared" si="0"/>
        <v>2.5533333333333332</v>
      </c>
      <c r="K23" s="89">
        <v>6.5</v>
      </c>
      <c r="L23" s="62">
        <f t="shared" si="1"/>
        <v>26</v>
      </c>
      <c r="M23" s="26">
        <v>45.5</v>
      </c>
      <c r="N23" s="62">
        <f t="shared" si="2"/>
        <v>18.936263736263733</v>
      </c>
      <c r="O23" s="88">
        <f t="shared" si="20"/>
        <v>47.489597069597068</v>
      </c>
      <c r="P23" s="90">
        <f t="shared" si="4"/>
        <v>0.47489597069597067</v>
      </c>
      <c r="Q23" s="51" t="s">
        <v>34</v>
      </c>
      <c r="R23" s="10"/>
      <c r="S23" s="10"/>
      <c r="T23" s="3"/>
      <c r="U23" s="3"/>
    </row>
    <row r="24" spans="1:21" ht="19.2" customHeight="1">
      <c r="A24" s="27">
        <v>17</v>
      </c>
      <c r="B24" s="85">
        <v>8</v>
      </c>
      <c r="C24" s="91" t="s">
        <v>115</v>
      </c>
      <c r="D24" s="91" t="s">
        <v>127</v>
      </c>
      <c r="E24" s="91" t="s">
        <v>128</v>
      </c>
      <c r="F24" s="92">
        <v>39807</v>
      </c>
      <c r="G24" s="91" t="s">
        <v>162</v>
      </c>
      <c r="H24" s="26"/>
      <c r="I24" s="75">
        <v>3.5</v>
      </c>
      <c r="J24" s="112">
        <f t="shared" si="0"/>
        <v>1.1666666666666667</v>
      </c>
      <c r="K24" s="89">
        <v>8</v>
      </c>
      <c r="L24" s="62">
        <f t="shared" si="1"/>
        <v>32</v>
      </c>
      <c r="M24" s="26">
        <v>51.18</v>
      </c>
      <c r="N24" s="62">
        <f t="shared" si="2"/>
        <v>16.834701055099647</v>
      </c>
      <c r="O24" s="88">
        <f t="shared" si="20"/>
        <v>50.001367721766314</v>
      </c>
      <c r="P24" s="90">
        <f t="shared" si="4"/>
        <v>0.5000136772176631</v>
      </c>
      <c r="Q24" s="100" t="s">
        <v>25</v>
      </c>
      <c r="R24" s="10"/>
      <c r="S24" s="10"/>
      <c r="T24" s="3"/>
      <c r="U24" s="3"/>
    </row>
    <row r="25" spans="1:21" ht="19.2" customHeight="1">
      <c r="A25" s="27">
        <v>18</v>
      </c>
      <c r="B25" s="85">
        <v>8</v>
      </c>
      <c r="C25" s="101" t="s">
        <v>138</v>
      </c>
      <c r="D25" s="101" t="s">
        <v>139</v>
      </c>
      <c r="E25" s="101" t="s">
        <v>140</v>
      </c>
      <c r="F25" s="105">
        <v>39713</v>
      </c>
      <c r="G25" s="103" t="s">
        <v>163</v>
      </c>
      <c r="H25" s="26"/>
      <c r="I25" s="75">
        <v>8.6</v>
      </c>
      <c r="J25" s="112">
        <f t="shared" si="0"/>
        <v>2.8666666666666667</v>
      </c>
      <c r="K25" s="89">
        <v>4.2</v>
      </c>
      <c r="L25" s="62">
        <f t="shared" si="1"/>
        <v>16.8</v>
      </c>
      <c r="M25" s="26">
        <v>39.47</v>
      </c>
      <c r="N25" s="62">
        <f t="shared" si="2"/>
        <v>21.829237395490242</v>
      </c>
      <c r="O25" s="88">
        <f t="shared" si="20"/>
        <v>41.49590406215691</v>
      </c>
      <c r="P25" s="90">
        <f t="shared" si="4"/>
        <v>0.41495904062156908</v>
      </c>
      <c r="Q25" s="91" t="s">
        <v>167</v>
      </c>
      <c r="R25" s="10"/>
      <c r="S25" s="10"/>
      <c r="T25" s="3"/>
      <c r="U25" s="3"/>
    </row>
    <row r="26" spans="1:21" ht="19.2" customHeight="1">
      <c r="A26" s="27">
        <v>19</v>
      </c>
      <c r="B26" s="85">
        <v>8</v>
      </c>
      <c r="C26" s="51" t="s">
        <v>119</v>
      </c>
      <c r="D26" s="86" t="s">
        <v>120</v>
      </c>
      <c r="E26" s="86" t="s">
        <v>63</v>
      </c>
      <c r="F26" s="92">
        <v>39772</v>
      </c>
      <c r="G26" s="91" t="s">
        <v>161</v>
      </c>
      <c r="H26" s="12"/>
      <c r="I26" s="12">
        <v>9</v>
      </c>
      <c r="J26" s="112">
        <f t="shared" si="0"/>
        <v>3</v>
      </c>
      <c r="K26" s="89">
        <v>5.3</v>
      </c>
      <c r="L26" s="62">
        <f t="shared" si="1"/>
        <v>21.2</v>
      </c>
      <c r="M26" s="26">
        <v>52.9</v>
      </c>
      <c r="N26" s="62">
        <f t="shared" si="2"/>
        <v>16.287334593572776</v>
      </c>
      <c r="O26" s="88">
        <f t="shared" si="20"/>
        <v>40.487334593572776</v>
      </c>
      <c r="P26" s="90">
        <f t="shared" si="4"/>
        <v>0.40487334593572777</v>
      </c>
      <c r="Q26" s="106" t="s">
        <v>24</v>
      </c>
      <c r="R26" s="10"/>
      <c r="S26" s="10"/>
      <c r="T26" s="3"/>
      <c r="U26" s="3"/>
    </row>
    <row r="27" spans="1:21" ht="19.2" customHeight="1">
      <c r="A27" s="27">
        <v>20</v>
      </c>
      <c r="B27" s="85">
        <v>8</v>
      </c>
      <c r="C27" s="51" t="s">
        <v>154</v>
      </c>
      <c r="D27" s="51" t="s">
        <v>155</v>
      </c>
      <c r="E27" s="51" t="s">
        <v>144</v>
      </c>
      <c r="F27" s="95">
        <v>39763</v>
      </c>
      <c r="G27" s="51" t="s">
        <v>165</v>
      </c>
      <c r="H27" s="26"/>
      <c r="I27" s="75">
        <v>8.3000000000000007</v>
      </c>
      <c r="J27" s="112">
        <f t="shared" si="0"/>
        <v>2.7666666666666666</v>
      </c>
      <c r="K27" s="89"/>
      <c r="L27" s="62">
        <f t="shared" si="1"/>
        <v>0</v>
      </c>
      <c r="M27" s="26"/>
      <c r="N27" s="62">
        <v>0</v>
      </c>
      <c r="O27" s="88">
        <f t="shared" si="20"/>
        <v>2.7666666666666666</v>
      </c>
      <c r="P27" s="90">
        <f t="shared" si="4"/>
        <v>2.7666666666666666E-2</v>
      </c>
      <c r="Q27" s="86" t="s">
        <v>35</v>
      </c>
      <c r="R27" s="10"/>
      <c r="S27" s="10"/>
      <c r="T27" s="3"/>
      <c r="U27" s="3"/>
    </row>
    <row r="28" spans="1:21" ht="19.2" customHeight="1">
      <c r="A28" s="29"/>
      <c r="B28" s="18" t="s">
        <v>323</v>
      </c>
      <c r="D28" s="15" t="s">
        <v>238</v>
      </c>
      <c r="R28" s="10"/>
      <c r="S28" s="10"/>
      <c r="T28" s="3"/>
      <c r="U28" s="3"/>
    </row>
    <row r="29" spans="1:21" ht="19.2" customHeight="1">
      <c r="R29" s="10"/>
      <c r="S29" s="10"/>
      <c r="T29" s="3"/>
      <c r="U29" s="3"/>
    </row>
    <row r="30" spans="1:21" ht="19.2" customHeight="1">
      <c r="R30" s="10"/>
      <c r="S30" s="10"/>
      <c r="T30" s="3"/>
      <c r="U30" s="3"/>
    </row>
    <row r="31" spans="1:21">
      <c r="B31" s="18" t="s">
        <v>46</v>
      </c>
      <c r="D31" s="15" t="s">
        <v>48</v>
      </c>
    </row>
    <row r="32" spans="1:21">
      <c r="D32" s="15" t="s">
        <v>47</v>
      </c>
    </row>
    <row r="33" spans="4:4">
      <c r="D33" s="15" t="s">
        <v>239</v>
      </c>
    </row>
    <row r="34" spans="4:4">
      <c r="D34" s="15" t="s">
        <v>240</v>
      </c>
    </row>
    <row r="35" spans="4:4">
      <c r="D35" s="15" t="s">
        <v>241</v>
      </c>
    </row>
  </sheetData>
  <sortState ref="C8:Q27">
    <sortCondition descending="1" ref="O8:O27"/>
  </sortState>
  <mergeCells count="17">
    <mergeCell ref="X6:Y6"/>
    <mergeCell ref="M6:N6"/>
    <mergeCell ref="O6:O7"/>
    <mergeCell ref="P6:P7"/>
    <mergeCell ref="Q6:Q7"/>
    <mergeCell ref="T6:U6"/>
    <mergeCell ref="V6:W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3"/>
  <sheetViews>
    <sheetView topLeftCell="A2" zoomScale="80" zoomScaleNormal="80" workbookViewId="0">
      <selection activeCell="A18" sqref="A18:XFD18"/>
    </sheetView>
  </sheetViews>
  <sheetFormatPr defaultRowHeight="13.2"/>
  <cols>
    <col min="1" max="1" width="9.44140625" style="18" bestFit="1" customWidth="1"/>
    <col min="2" max="2" width="10.5546875" style="18" customWidth="1"/>
    <col min="3" max="3" width="14.6640625" style="15" customWidth="1"/>
    <col min="4" max="4" width="15" style="15" customWidth="1"/>
    <col min="5" max="5" width="18.6640625" style="15" customWidth="1"/>
    <col min="6" max="6" width="11.6640625" style="15" customWidth="1"/>
    <col min="7" max="7" width="31.6640625" style="15" customWidth="1"/>
    <col min="8" max="8" width="11.109375" style="15" customWidth="1"/>
    <col min="9" max="9" width="7.6640625" style="33" customWidth="1"/>
    <col min="10" max="10" width="8" style="15" customWidth="1"/>
    <col min="11" max="11" width="6.88671875" style="15" customWidth="1"/>
    <col min="12" max="12" width="6.6640625" style="15" customWidth="1"/>
    <col min="13" max="13" width="7.33203125" style="15" customWidth="1"/>
    <col min="14" max="14" width="8.109375" style="15" customWidth="1"/>
    <col min="15" max="15" width="9.33203125" style="15" customWidth="1"/>
    <col min="16" max="16" width="10.6640625" style="15" customWidth="1"/>
    <col min="17" max="17" width="27.88671875" style="15" customWidth="1"/>
    <col min="19" max="19" width="4.109375" customWidth="1"/>
    <col min="20" max="20" width="0" hidden="1" customWidth="1"/>
    <col min="21" max="21" width="10" customWidth="1"/>
    <col min="22" max="22" width="12.33203125" customWidth="1"/>
    <col min="23" max="23" width="17.88671875" customWidth="1"/>
    <col min="24" max="24" width="9.33203125" customWidth="1"/>
    <col min="25" max="25" width="7.6640625" customWidth="1"/>
  </cols>
  <sheetData>
    <row r="1" spans="1:25" s="24" customFormat="1" ht="15.6">
      <c r="A1" s="34"/>
      <c r="B1" s="34"/>
      <c r="C1" s="28"/>
      <c r="D1" s="28"/>
      <c r="E1" s="28"/>
      <c r="F1" s="28"/>
      <c r="G1" s="28"/>
      <c r="H1" s="28"/>
      <c r="I1" s="30"/>
      <c r="J1" s="28"/>
      <c r="K1" s="28"/>
      <c r="L1" s="28"/>
      <c r="M1" s="28"/>
      <c r="N1" s="28"/>
      <c r="O1" s="28"/>
      <c r="P1" s="28"/>
      <c r="Q1" s="28"/>
    </row>
    <row r="2" spans="1:25" s="24" customFormat="1" ht="15.6">
      <c r="A2" s="154" t="s">
        <v>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34"/>
      <c r="R2" s="34"/>
      <c r="S2" s="34"/>
      <c r="T2" s="23"/>
      <c r="U2" s="23"/>
      <c r="V2" s="23"/>
      <c r="W2" s="23"/>
      <c r="X2" s="23"/>
      <c r="Y2" s="23"/>
    </row>
    <row r="3" spans="1:25" s="24" customFormat="1" ht="15.6">
      <c r="A3" s="155" t="s">
        <v>237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35"/>
      <c r="R3" s="35"/>
      <c r="S3" s="35"/>
      <c r="T3" s="23"/>
      <c r="U3" s="23"/>
      <c r="V3" s="23"/>
      <c r="W3" s="23"/>
      <c r="X3" s="23"/>
      <c r="Y3" s="23"/>
    </row>
    <row r="4" spans="1:25" s="24" customFormat="1" ht="15.6">
      <c r="A4" s="155" t="s">
        <v>234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35"/>
      <c r="R4" s="35"/>
      <c r="S4" s="35"/>
      <c r="T4" s="23"/>
      <c r="U4" s="23"/>
      <c r="V4" s="23"/>
      <c r="W4" s="23"/>
      <c r="X4" s="23"/>
      <c r="Y4" s="23"/>
    </row>
    <row r="5" spans="1:25" s="24" customFormat="1" ht="15.6">
      <c r="A5" s="35"/>
      <c r="B5" s="35"/>
      <c r="C5" s="35"/>
      <c r="D5" s="35"/>
      <c r="E5" s="35"/>
      <c r="F5" s="35"/>
      <c r="G5" s="35"/>
      <c r="H5" s="35"/>
      <c r="I5" s="31"/>
      <c r="J5" s="35"/>
      <c r="K5" s="35"/>
      <c r="L5" s="35"/>
      <c r="M5" s="35"/>
      <c r="N5" s="35"/>
      <c r="O5" s="35"/>
      <c r="P5" s="35"/>
      <c r="Q5" s="35"/>
      <c r="R5" s="35"/>
      <c r="S5" s="35"/>
      <c r="T5" s="23"/>
      <c r="U5" s="23"/>
      <c r="V5" s="23"/>
      <c r="W5" s="23"/>
      <c r="X5" s="23"/>
      <c r="Y5" s="23"/>
    </row>
    <row r="6" spans="1:25" ht="41.25" customHeight="1">
      <c r="A6" s="156" t="s">
        <v>0</v>
      </c>
      <c r="B6" s="158" t="s">
        <v>45</v>
      </c>
      <c r="C6" s="36" t="s">
        <v>15</v>
      </c>
      <c r="D6" s="36" t="s">
        <v>16</v>
      </c>
      <c r="E6" s="36" t="s">
        <v>17</v>
      </c>
      <c r="F6" s="160" t="s">
        <v>1</v>
      </c>
      <c r="G6" s="160" t="s">
        <v>2</v>
      </c>
      <c r="H6" s="160" t="s">
        <v>37</v>
      </c>
      <c r="I6" s="162" t="s">
        <v>110</v>
      </c>
      <c r="J6" s="163"/>
      <c r="K6" s="162" t="s">
        <v>14</v>
      </c>
      <c r="L6" s="163"/>
      <c r="M6" s="162" t="s">
        <v>13</v>
      </c>
      <c r="N6" s="163"/>
      <c r="O6" s="160" t="s">
        <v>5</v>
      </c>
      <c r="P6" s="164" t="s">
        <v>6</v>
      </c>
      <c r="Q6" s="164" t="s">
        <v>3</v>
      </c>
      <c r="R6" s="9"/>
      <c r="S6" s="9"/>
      <c r="T6" s="165" t="s">
        <v>11</v>
      </c>
      <c r="U6" s="165"/>
      <c r="V6" s="165" t="s">
        <v>109</v>
      </c>
      <c r="W6" s="165"/>
      <c r="X6" s="165" t="s">
        <v>10</v>
      </c>
      <c r="Y6" s="165"/>
    </row>
    <row r="7" spans="1:25" ht="23.25" customHeight="1">
      <c r="A7" s="157"/>
      <c r="B7" s="159"/>
      <c r="C7" s="37"/>
      <c r="D7" s="37"/>
      <c r="E7" s="37"/>
      <c r="F7" s="161"/>
      <c r="G7" s="161"/>
      <c r="H7" s="161"/>
      <c r="I7" s="32" t="s">
        <v>8</v>
      </c>
      <c r="J7" s="4" t="s">
        <v>7</v>
      </c>
      <c r="K7" s="5" t="s">
        <v>8</v>
      </c>
      <c r="L7" s="4" t="s">
        <v>7</v>
      </c>
      <c r="M7" s="38" t="s">
        <v>8</v>
      </c>
      <c r="N7" s="4" t="s">
        <v>7</v>
      </c>
      <c r="O7" s="161"/>
      <c r="P7" s="164"/>
      <c r="Q7" s="164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19.2" customHeight="1">
      <c r="A8" s="27">
        <v>1</v>
      </c>
      <c r="B8" s="85">
        <v>9</v>
      </c>
      <c r="C8" s="115" t="s">
        <v>203</v>
      </c>
      <c r="D8" s="115" t="s">
        <v>204</v>
      </c>
      <c r="E8" s="115" t="s">
        <v>205</v>
      </c>
      <c r="F8" s="116">
        <v>39444</v>
      </c>
      <c r="G8" s="107" t="s">
        <v>80</v>
      </c>
      <c r="H8" s="26" t="s">
        <v>43</v>
      </c>
      <c r="I8" s="75">
        <v>8</v>
      </c>
      <c r="J8" s="112">
        <f t="shared" ref="J8:J32" si="0">$U$7*I8/$U$8</f>
        <v>2.6666666666666665</v>
      </c>
      <c r="K8" s="89">
        <v>10</v>
      </c>
      <c r="L8" s="62">
        <f t="shared" ref="L8:L32" si="1">$W$7*K8/$W$8</f>
        <v>40</v>
      </c>
      <c r="M8" s="26">
        <v>29.88</v>
      </c>
      <c r="N8" s="62">
        <f t="shared" ref="N8:N30" si="2">($Y$7*$Y$8)/M8</f>
        <v>40</v>
      </c>
      <c r="O8" s="88">
        <f t="shared" ref="O8:O32" si="3">J8+L8+N8</f>
        <v>82.666666666666657</v>
      </c>
      <c r="P8" s="90">
        <f t="shared" ref="P8:P32" si="4">O8/100</f>
        <v>0.82666666666666655</v>
      </c>
      <c r="Q8" s="117" t="s">
        <v>21</v>
      </c>
      <c r="R8" s="10"/>
      <c r="S8" s="10"/>
      <c r="T8" s="7"/>
      <c r="U8" s="7">
        <v>60</v>
      </c>
      <c r="V8" s="7"/>
      <c r="W8" s="7">
        <f>LARGE(K8:K21,1)</f>
        <v>10</v>
      </c>
      <c r="X8" s="7"/>
      <c r="Y8" s="7">
        <f>SMALL(M8:M21,1)</f>
        <v>29.88</v>
      </c>
    </row>
    <row r="9" spans="1:25" s="2" customFormat="1" ht="19.2" customHeight="1">
      <c r="A9" s="27">
        <v>2</v>
      </c>
      <c r="B9" s="85">
        <v>9</v>
      </c>
      <c r="C9" s="99" t="s">
        <v>187</v>
      </c>
      <c r="D9" s="110" t="s">
        <v>188</v>
      </c>
      <c r="E9" s="110" t="s">
        <v>69</v>
      </c>
      <c r="F9" s="111">
        <v>39382</v>
      </c>
      <c r="G9" s="91" t="s">
        <v>226</v>
      </c>
      <c r="H9" s="75" t="s">
        <v>44</v>
      </c>
      <c r="I9" s="75">
        <v>7.83</v>
      </c>
      <c r="J9" s="112">
        <f t="shared" si="0"/>
        <v>2.61</v>
      </c>
      <c r="K9" s="89">
        <v>10</v>
      </c>
      <c r="L9" s="62">
        <f t="shared" si="1"/>
        <v>40</v>
      </c>
      <c r="M9" s="26">
        <v>31.38</v>
      </c>
      <c r="N9" s="62">
        <f t="shared" si="2"/>
        <v>38.087954110898664</v>
      </c>
      <c r="O9" s="88">
        <f t="shared" si="3"/>
        <v>80.697954110898664</v>
      </c>
      <c r="P9" s="90">
        <f t="shared" si="4"/>
        <v>0.80697954110898662</v>
      </c>
      <c r="Q9" s="110" t="s">
        <v>26</v>
      </c>
      <c r="R9" s="10"/>
      <c r="S9" s="10"/>
      <c r="T9" s="7"/>
      <c r="U9" s="7"/>
      <c r="V9" s="7"/>
      <c r="W9" s="7"/>
      <c r="X9" s="7"/>
      <c r="Y9" s="7"/>
    </row>
    <row r="10" spans="1:25" ht="19.2" customHeight="1">
      <c r="A10" s="27">
        <v>3</v>
      </c>
      <c r="B10" s="85">
        <v>9</v>
      </c>
      <c r="C10" s="91" t="s">
        <v>173</v>
      </c>
      <c r="D10" s="91" t="s">
        <v>174</v>
      </c>
      <c r="E10" s="91" t="s">
        <v>175</v>
      </c>
      <c r="F10" s="92">
        <v>39297</v>
      </c>
      <c r="G10" s="91" t="s">
        <v>224</v>
      </c>
      <c r="H10" s="75" t="s">
        <v>44</v>
      </c>
      <c r="I10" s="75">
        <v>8.8000000000000007</v>
      </c>
      <c r="J10" s="112">
        <f t="shared" si="0"/>
        <v>2.9333333333333331</v>
      </c>
      <c r="K10" s="89">
        <v>9.1</v>
      </c>
      <c r="L10" s="62">
        <f t="shared" si="1"/>
        <v>36.4</v>
      </c>
      <c r="M10" s="26">
        <v>36.770000000000003</v>
      </c>
      <c r="N10" s="62">
        <f t="shared" si="2"/>
        <v>32.504759314658685</v>
      </c>
      <c r="O10" s="88">
        <f t="shared" si="3"/>
        <v>71.838092647992013</v>
      </c>
      <c r="P10" s="90">
        <f t="shared" si="4"/>
        <v>0.71838092647992013</v>
      </c>
      <c r="Q10" s="91" t="s">
        <v>231</v>
      </c>
      <c r="R10" s="10"/>
      <c r="S10" s="10"/>
      <c r="T10" s="6"/>
      <c r="U10" s="6"/>
      <c r="V10" s="6"/>
      <c r="W10" s="6"/>
      <c r="X10" s="6"/>
      <c r="Y10" s="6"/>
    </row>
    <row r="11" spans="1:25" s="2" customFormat="1" ht="19.2" customHeight="1">
      <c r="A11" s="27">
        <v>4</v>
      </c>
      <c r="B11" s="85">
        <v>9</v>
      </c>
      <c r="C11" s="103" t="s">
        <v>198</v>
      </c>
      <c r="D11" s="103" t="s">
        <v>199</v>
      </c>
      <c r="E11" s="103" t="s">
        <v>84</v>
      </c>
      <c r="F11" s="105">
        <v>39161</v>
      </c>
      <c r="G11" s="103" t="s">
        <v>163</v>
      </c>
      <c r="H11" s="75" t="s">
        <v>44</v>
      </c>
      <c r="I11" s="75">
        <v>5.3</v>
      </c>
      <c r="J11" s="112">
        <f t="shared" si="0"/>
        <v>1.7666666666666666</v>
      </c>
      <c r="K11" s="89">
        <v>10</v>
      </c>
      <c r="L11" s="62">
        <f t="shared" si="1"/>
        <v>40</v>
      </c>
      <c r="M11" s="26">
        <v>40.35</v>
      </c>
      <c r="N11" s="62">
        <f t="shared" si="2"/>
        <v>29.62081784386617</v>
      </c>
      <c r="O11" s="88">
        <f t="shared" si="3"/>
        <v>71.387484510532829</v>
      </c>
      <c r="P11" s="90">
        <f t="shared" si="4"/>
        <v>0.71387484510532828</v>
      </c>
      <c r="Q11" s="106" t="s">
        <v>24</v>
      </c>
      <c r="R11" s="10"/>
      <c r="S11" s="10"/>
      <c r="T11" s="3"/>
      <c r="U11" s="3"/>
      <c r="V11" s="3"/>
      <c r="W11" s="3"/>
      <c r="X11" s="3"/>
      <c r="Y11" s="3"/>
    </row>
    <row r="12" spans="1:25" ht="19.2" customHeight="1">
      <c r="A12" s="27">
        <v>5</v>
      </c>
      <c r="B12" s="85">
        <v>9</v>
      </c>
      <c r="C12" s="110" t="s">
        <v>180</v>
      </c>
      <c r="D12" s="110" t="s">
        <v>181</v>
      </c>
      <c r="E12" s="110" t="s">
        <v>182</v>
      </c>
      <c r="F12" s="92">
        <v>39436</v>
      </c>
      <c r="G12" s="91" t="s">
        <v>226</v>
      </c>
      <c r="H12" s="75" t="s">
        <v>44</v>
      </c>
      <c r="I12" s="75">
        <v>9.5</v>
      </c>
      <c r="J12" s="112">
        <f t="shared" si="0"/>
        <v>3.1666666666666665</v>
      </c>
      <c r="K12" s="89">
        <v>10</v>
      </c>
      <c r="L12" s="62">
        <f t="shared" si="1"/>
        <v>40</v>
      </c>
      <c r="M12" s="26">
        <v>45</v>
      </c>
      <c r="N12" s="62">
        <f t="shared" si="2"/>
        <v>26.560000000000002</v>
      </c>
      <c r="O12" s="88">
        <f t="shared" si="3"/>
        <v>69.726666666666659</v>
      </c>
      <c r="P12" s="90">
        <f t="shared" si="4"/>
        <v>0.69726666666666659</v>
      </c>
      <c r="Q12" s="110" t="s">
        <v>26</v>
      </c>
      <c r="R12" s="10"/>
      <c r="S12" s="10"/>
      <c r="T12" s="3"/>
      <c r="U12" s="3"/>
    </row>
    <row r="13" spans="1:25" ht="19.2" customHeight="1">
      <c r="A13" s="27">
        <v>6</v>
      </c>
      <c r="B13" s="85">
        <v>9</v>
      </c>
      <c r="C13" s="110" t="s">
        <v>193</v>
      </c>
      <c r="D13" s="110" t="s">
        <v>194</v>
      </c>
      <c r="E13" s="110" t="s">
        <v>195</v>
      </c>
      <c r="F13" s="92">
        <v>39693</v>
      </c>
      <c r="G13" s="51" t="s">
        <v>227</v>
      </c>
      <c r="H13" s="75" t="s">
        <v>44</v>
      </c>
      <c r="I13" s="12">
        <v>9.3000000000000007</v>
      </c>
      <c r="J13" s="112">
        <f t="shared" si="0"/>
        <v>3.1</v>
      </c>
      <c r="K13" s="89">
        <v>7.5</v>
      </c>
      <c r="L13" s="62">
        <f t="shared" si="1"/>
        <v>30</v>
      </c>
      <c r="M13" s="26">
        <v>33.85</v>
      </c>
      <c r="N13" s="62">
        <f t="shared" si="2"/>
        <v>35.308714918759229</v>
      </c>
      <c r="O13" s="88">
        <f t="shared" si="3"/>
        <v>68.40871491875923</v>
      </c>
      <c r="P13" s="90">
        <f t="shared" si="4"/>
        <v>0.68408714918759228</v>
      </c>
      <c r="Q13" s="107" t="s">
        <v>27</v>
      </c>
      <c r="R13" s="10"/>
      <c r="S13" s="10"/>
      <c r="T13" s="3"/>
      <c r="U13" s="3"/>
    </row>
    <row r="14" spans="1:25" ht="19.2" customHeight="1">
      <c r="A14" s="27">
        <v>7</v>
      </c>
      <c r="B14" s="85">
        <v>9</v>
      </c>
      <c r="C14" s="99" t="s">
        <v>183</v>
      </c>
      <c r="D14" s="110" t="s">
        <v>184</v>
      </c>
      <c r="E14" s="110" t="s">
        <v>63</v>
      </c>
      <c r="F14" s="111">
        <v>39415</v>
      </c>
      <c r="G14" s="91" t="s">
        <v>226</v>
      </c>
      <c r="H14" s="26"/>
      <c r="I14" s="75">
        <v>8.3000000000000007</v>
      </c>
      <c r="J14" s="112">
        <f t="shared" si="0"/>
        <v>2.7666666666666666</v>
      </c>
      <c r="K14" s="89">
        <v>8.6999999999999993</v>
      </c>
      <c r="L14" s="62">
        <f t="shared" si="1"/>
        <v>34.799999999999997</v>
      </c>
      <c r="M14" s="26">
        <v>39.67</v>
      </c>
      <c r="N14" s="62">
        <f t="shared" si="2"/>
        <v>30.128560625157551</v>
      </c>
      <c r="O14" s="88">
        <f t="shared" si="3"/>
        <v>67.69522729182421</v>
      </c>
      <c r="P14" s="90">
        <f t="shared" si="4"/>
        <v>0.67695227291824212</v>
      </c>
      <c r="Q14" s="110" t="s">
        <v>26</v>
      </c>
      <c r="R14" s="10"/>
      <c r="S14" s="10"/>
      <c r="T14" s="3"/>
      <c r="U14" s="3"/>
    </row>
    <row r="15" spans="1:25" ht="19.2" customHeight="1">
      <c r="A15" s="27">
        <v>8</v>
      </c>
      <c r="B15" s="85">
        <v>9</v>
      </c>
      <c r="C15" s="99" t="s">
        <v>222</v>
      </c>
      <c r="D15" s="110" t="s">
        <v>192</v>
      </c>
      <c r="E15" s="110" t="s">
        <v>223</v>
      </c>
      <c r="F15" s="92">
        <v>39374</v>
      </c>
      <c r="G15" s="110" t="s">
        <v>230</v>
      </c>
      <c r="H15" s="26"/>
      <c r="I15" s="75">
        <v>7.83</v>
      </c>
      <c r="J15" s="112">
        <f t="shared" si="0"/>
        <v>2.61</v>
      </c>
      <c r="K15" s="89">
        <v>10</v>
      </c>
      <c r="L15" s="62">
        <f t="shared" si="1"/>
        <v>40</v>
      </c>
      <c r="M15" s="26">
        <v>49.26</v>
      </c>
      <c r="N15" s="62">
        <f t="shared" si="2"/>
        <v>24.26309378806334</v>
      </c>
      <c r="O15" s="88">
        <f t="shared" si="3"/>
        <v>66.873093788063343</v>
      </c>
      <c r="P15" s="90">
        <f t="shared" si="4"/>
        <v>0.66873093788063342</v>
      </c>
      <c r="Q15" s="110" t="s">
        <v>107</v>
      </c>
      <c r="R15" s="10"/>
      <c r="S15" s="10"/>
      <c r="T15" s="3"/>
      <c r="U15" s="3"/>
    </row>
    <row r="16" spans="1:25" ht="19.2" customHeight="1">
      <c r="A16" s="27">
        <v>9</v>
      </c>
      <c r="B16" s="85">
        <v>9</v>
      </c>
      <c r="C16" s="110" t="s">
        <v>219</v>
      </c>
      <c r="D16" s="110" t="s">
        <v>220</v>
      </c>
      <c r="E16" s="110" t="s">
        <v>221</v>
      </c>
      <c r="F16" s="92">
        <v>39379</v>
      </c>
      <c r="G16" s="110" t="s">
        <v>230</v>
      </c>
      <c r="H16" s="26"/>
      <c r="I16" s="75">
        <v>5.67</v>
      </c>
      <c r="J16" s="112">
        <f t="shared" si="0"/>
        <v>1.8900000000000001</v>
      </c>
      <c r="K16" s="89">
        <v>9.1</v>
      </c>
      <c r="L16" s="62">
        <f t="shared" si="1"/>
        <v>36.4</v>
      </c>
      <c r="M16" s="26">
        <v>42.2</v>
      </c>
      <c r="N16" s="62">
        <f t="shared" si="2"/>
        <v>28.322274881516588</v>
      </c>
      <c r="O16" s="88">
        <f t="shared" si="3"/>
        <v>66.612274881516583</v>
      </c>
      <c r="P16" s="90">
        <f t="shared" si="4"/>
        <v>0.66612274881516587</v>
      </c>
      <c r="Q16" s="110" t="s">
        <v>107</v>
      </c>
      <c r="R16" s="10"/>
      <c r="S16" s="10"/>
      <c r="T16" s="3"/>
      <c r="U16" s="3"/>
    </row>
    <row r="17" spans="1:21" ht="19.2" customHeight="1">
      <c r="A17" s="27">
        <v>10</v>
      </c>
      <c r="B17" s="85">
        <v>9</v>
      </c>
      <c r="C17" s="110" t="s">
        <v>185</v>
      </c>
      <c r="D17" s="110" t="s">
        <v>186</v>
      </c>
      <c r="E17" s="110" t="s">
        <v>83</v>
      </c>
      <c r="F17" s="92">
        <v>39251</v>
      </c>
      <c r="G17" s="91" t="s">
        <v>226</v>
      </c>
      <c r="H17" s="75"/>
      <c r="I17" s="14">
        <v>11.33</v>
      </c>
      <c r="J17" s="112">
        <f t="shared" si="0"/>
        <v>3.7766666666666664</v>
      </c>
      <c r="K17" s="89">
        <v>9.3000000000000007</v>
      </c>
      <c r="L17" s="62">
        <f t="shared" si="1"/>
        <v>37.200000000000003</v>
      </c>
      <c r="M17" s="26">
        <v>47.24</v>
      </c>
      <c r="N17" s="62">
        <f t="shared" si="2"/>
        <v>25.300592718035563</v>
      </c>
      <c r="O17" s="88">
        <f t="shared" si="3"/>
        <v>66.277259384702234</v>
      </c>
      <c r="P17" s="90">
        <f t="shared" si="4"/>
        <v>0.66277259384702236</v>
      </c>
      <c r="Q17" s="110" t="s">
        <v>26</v>
      </c>
      <c r="R17" s="10"/>
      <c r="S17" s="10"/>
      <c r="T17" s="3"/>
      <c r="U17" s="3"/>
    </row>
    <row r="18" spans="1:21" ht="19.2" customHeight="1">
      <c r="A18" s="27">
        <v>11</v>
      </c>
      <c r="B18" s="85">
        <v>9</v>
      </c>
      <c r="C18" s="110" t="s">
        <v>189</v>
      </c>
      <c r="D18" s="99" t="s">
        <v>190</v>
      </c>
      <c r="E18" s="99" t="s">
        <v>88</v>
      </c>
      <c r="F18" s="111">
        <v>39562</v>
      </c>
      <c r="G18" s="91" t="s">
        <v>226</v>
      </c>
      <c r="H18" s="26"/>
      <c r="I18" s="75">
        <v>10</v>
      </c>
      <c r="J18" s="112">
        <f t="shared" si="0"/>
        <v>3.3333333333333335</v>
      </c>
      <c r="K18" s="89">
        <v>10</v>
      </c>
      <c r="L18" s="62">
        <f t="shared" si="1"/>
        <v>40</v>
      </c>
      <c r="M18" s="26">
        <v>56</v>
      </c>
      <c r="N18" s="62">
        <f t="shared" si="2"/>
        <v>21.342857142857145</v>
      </c>
      <c r="O18" s="88">
        <f t="shared" si="3"/>
        <v>64.676190476190484</v>
      </c>
      <c r="P18" s="90">
        <f t="shared" si="4"/>
        <v>0.64676190476190487</v>
      </c>
      <c r="Q18" s="110" t="s">
        <v>26</v>
      </c>
      <c r="R18" s="10"/>
      <c r="S18" s="10"/>
      <c r="T18" s="3"/>
      <c r="U18" s="3"/>
    </row>
    <row r="19" spans="1:21" ht="19.2" customHeight="1">
      <c r="A19" s="27">
        <v>12</v>
      </c>
      <c r="B19" s="85">
        <v>9</v>
      </c>
      <c r="C19" s="110" t="s">
        <v>196</v>
      </c>
      <c r="D19" s="110" t="s">
        <v>181</v>
      </c>
      <c r="E19" s="110" t="s">
        <v>74</v>
      </c>
      <c r="F19" s="92">
        <v>39499</v>
      </c>
      <c r="G19" s="51" t="s">
        <v>227</v>
      </c>
      <c r="H19" s="75"/>
      <c r="I19" s="75">
        <v>7.5</v>
      </c>
      <c r="J19" s="112">
        <f t="shared" si="0"/>
        <v>2.5</v>
      </c>
      <c r="K19" s="89">
        <v>9.3000000000000007</v>
      </c>
      <c r="L19" s="62">
        <f t="shared" si="1"/>
        <v>37.200000000000003</v>
      </c>
      <c r="M19" s="26">
        <v>47.89</v>
      </c>
      <c r="N19" s="62">
        <f t="shared" si="2"/>
        <v>24.957193568594697</v>
      </c>
      <c r="O19" s="88">
        <f t="shared" si="3"/>
        <v>64.657193568594693</v>
      </c>
      <c r="P19" s="90">
        <f t="shared" si="4"/>
        <v>0.64657193568594695</v>
      </c>
      <c r="Q19" s="107" t="s">
        <v>27</v>
      </c>
      <c r="R19" s="10"/>
      <c r="S19" s="10"/>
      <c r="T19" s="3"/>
      <c r="U19" s="3"/>
    </row>
    <row r="20" spans="1:21" ht="19.2" customHeight="1">
      <c r="A20" s="27">
        <v>13</v>
      </c>
      <c r="B20" s="85">
        <v>9</v>
      </c>
      <c r="C20" s="110" t="s">
        <v>177</v>
      </c>
      <c r="D20" s="110" t="s">
        <v>178</v>
      </c>
      <c r="E20" s="110" t="s">
        <v>179</v>
      </c>
      <c r="F20" s="92">
        <v>39422</v>
      </c>
      <c r="G20" s="110" t="s">
        <v>225</v>
      </c>
      <c r="H20" s="26"/>
      <c r="I20" s="75">
        <v>4.33</v>
      </c>
      <c r="J20" s="112">
        <f t="shared" si="0"/>
        <v>1.4433333333333331</v>
      </c>
      <c r="K20" s="89">
        <v>10</v>
      </c>
      <c r="L20" s="62">
        <f t="shared" si="1"/>
        <v>40</v>
      </c>
      <c r="M20" s="26">
        <v>51.98</v>
      </c>
      <c r="N20" s="62">
        <f t="shared" si="2"/>
        <v>22.993459022701042</v>
      </c>
      <c r="O20" s="88">
        <f t="shared" si="3"/>
        <v>64.436792356034374</v>
      </c>
      <c r="P20" s="90">
        <f t="shared" si="4"/>
        <v>0.64436792356034378</v>
      </c>
      <c r="Q20" s="110" t="s">
        <v>19</v>
      </c>
      <c r="R20" s="10"/>
      <c r="S20" s="10"/>
      <c r="T20" s="3"/>
      <c r="U20" s="3"/>
    </row>
    <row r="21" spans="1:21" ht="19.2" customHeight="1">
      <c r="A21" s="27">
        <v>14</v>
      </c>
      <c r="B21" s="85">
        <v>9</v>
      </c>
      <c r="C21" s="110" t="s">
        <v>214</v>
      </c>
      <c r="D21" s="110" t="s">
        <v>207</v>
      </c>
      <c r="E21" s="110" t="s">
        <v>150</v>
      </c>
      <c r="F21" s="92">
        <v>39451</v>
      </c>
      <c r="G21" s="110" t="s">
        <v>28</v>
      </c>
      <c r="H21" s="26"/>
      <c r="I21" s="75">
        <v>1.67</v>
      </c>
      <c r="J21" s="112">
        <f t="shared" si="0"/>
        <v>0.55666666666666664</v>
      </c>
      <c r="K21" s="89">
        <v>9.3000000000000007</v>
      </c>
      <c r="L21" s="62">
        <f t="shared" si="1"/>
        <v>37.200000000000003</v>
      </c>
      <c r="M21" s="26">
        <v>45</v>
      </c>
      <c r="N21" s="62">
        <f t="shared" si="2"/>
        <v>26.560000000000002</v>
      </c>
      <c r="O21" s="88">
        <f t="shared" si="3"/>
        <v>64.316666666666663</v>
      </c>
      <c r="P21" s="90">
        <f t="shared" si="4"/>
        <v>0.64316666666666666</v>
      </c>
      <c r="Q21" s="110" t="s">
        <v>39</v>
      </c>
      <c r="R21" s="10"/>
      <c r="S21" s="10"/>
      <c r="T21" s="3"/>
      <c r="U21" s="3"/>
    </row>
    <row r="22" spans="1:21" ht="19.2" customHeight="1">
      <c r="A22" s="27">
        <v>15</v>
      </c>
      <c r="B22" s="85">
        <v>9</v>
      </c>
      <c r="C22" s="91" t="s">
        <v>169</v>
      </c>
      <c r="D22" s="91" t="s">
        <v>170</v>
      </c>
      <c r="E22" s="91" t="s">
        <v>171</v>
      </c>
      <c r="F22" s="92">
        <v>39208</v>
      </c>
      <c r="G22" s="91" t="s">
        <v>224</v>
      </c>
      <c r="H22" s="75"/>
      <c r="I22" s="75">
        <v>13.33</v>
      </c>
      <c r="J22" s="112">
        <f t="shared" si="0"/>
        <v>4.4433333333333334</v>
      </c>
      <c r="K22" s="89">
        <v>7.9</v>
      </c>
      <c r="L22" s="62">
        <f t="shared" si="1"/>
        <v>31.6</v>
      </c>
      <c r="M22" s="26">
        <v>42.35</v>
      </c>
      <c r="N22" s="62">
        <f t="shared" si="2"/>
        <v>28.221959858323494</v>
      </c>
      <c r="O22" s="88">
        <f t="shared" si="3"/>
        <v>64.265293191656838</v>
      </c>
      <c r="P22" s="90">
        <f t="shared" si="4"/>
        <v>0.64265293191656836</v>
      </c>
      <c r="Q22" s="91" t="s">
        <v>231</v>
      </c>
      <c r="R22" s="10"/>
      <c r="S22" s="10"/>
      <c r="T22" s="3"/>
      <c r="U22" s="3"/>
    </row>
    <row r="23" spans="1:21" ht="19.2" customHeight="1">
      <c r="A23" s="27">
        <v>16</v>
      </c>
      <c r="B23" s="85">
        <v>9</v>
      </c>
      <c r="C23" s="103" t="s">
        <v>66</v>
      </c>
      <c r="D23" s="103" t="s">
        <v>134</v>
      </c>
      <c r="E23" s="103" t="s">
        <v>102</v>
      </c>
      <c r="F23" s="105">
        <v>39411</v>
      </c>
      <c r="G23" s="103" t="s">
        <v>163</v>
      </c>
      <c r="H23" s="26"/>
      <c r="I23" s="75">
        <v>8.8000000000000007</v>
      </c>
      <c r="J23" s="112">
        <f t="shared" si="0"/>
        <v>2.9333333333333331</v>
      </c>
      <c r="K23" s="89">
        <v>7.8</v>
      </c>
      <c r="L23" s="62">
        <f t="shared" si="1"/>
        <v>31.2</v>
      </c>
      <c r="M23" s="26">
        <v>42</v>
      </c>
      <c r="N23" s="62">
        <f t="shared" si="2"/>
        <v>28.457142857142859</v>
      </c>
      <c r="O23" s="88">
        <f t="shared" si="3"/>
        <v>62.590476190476195</v>
      </c>
      <c r="P23" s="90">
        <f t="shared" si="4"/>
        <v>0.62590476190476196</v>
      </c>
      <c r="Q23" s="104" t="s">
        <v>24</v>
      </c>
      <c r="R23" s="10"/>
      <c r="S23" s="10"/>
      <c r="T23" s="3"/>
      <c r="U23" s="3"/>
    </row>
    <row r="24" spans="1:21" ht="19.2" customHeight="1">
      <c r="A24" s="27">
        <v>17</v>
      </c>
      <c r="B24" s="85">
        <v>9</v>
      </c>
      <c r="C24" s="110" t="s">
        <v>115</v>
      </c>
      <c r="D24" s="110" t="s">
        <v>212</v>
      </c>
      <c r="E24" s="110" t="s">
        <v>213</v>
      </c>
      <c r="F24" s="92">
        <v>39310</v>
      </c>
      <c r="G24" s="110" t="s">
        <v>28</v>
      </c>
      <c r="H24" s="26"/>
      <c r="I24" s="75">
        <v>10</v>
      </c>
      <c r="J24" s="112">
        <f t="shared" si="0"/>
        <v>3.3333333333333335</v>
      </c>
      <c r="K24" s="89">
        <v>7.7</v>
      </c>
      <c r="L24" s="62">
        <f t="shared" si="1"/>
        <v>30.8</v>
      </c>
      <c r="M24" s="26">
        <v>44.14</v>
      </c>
      <c r="N24" s="62">
        <f t="shared" si="2"/>
        <v>27.077480743090167</v>
      </c>
      <c r="O24" s="88">
        <f t="shared" si="3"/>
        <v>61.210814076423503</v>
      </c>
      <c r="P24" s="90">
        <f t="shared" si="4"/>
        <v>0.61210814076423503</v>
      </c>
      <c r="Q24" s="110" t="s">
        <v>39</v>
      </c>
      <c r="R24" s="10"/>
      <c r="S24" s="10"/>
      <c r="T24" s="3"/>
      <c r="U24" s="3"/>
    </row>
    <row r="25" spans="1:21" ht="19.2" customHeight="1">
      <c r="A25" s="27">
        <v>18</v>
      </c>
      <c r="B25" s="85">
        <v>9</v>
      </c>
      <c r="C25" s="110" t="s">
        <v>215</v>
      </c>
      <c r="D25" s="110" t="s">
        <v>216</v>
      </c>
      <c r="E25" s="110" t="s">
        <v>63</v>
      </c>
      <c r="F25" s="92">
        <v>39488</v>
      </c>
      <c r="G25" s="110" t="s">
        <v>28</v>
      </c>
      <c r="H25" s="26"/>
      <c r="I25" s="75">
        <v>7.67</v>
      </c>
      <c r="J25" s="112">
        <f t="shared" si="0"/>
        <v>2.5566666666666666</v>
      </c>
      <c r="K25" s="89">
        <v>7</v>
      </c>
      <c r="L25" s="62">
        <f t="shared" si="1"/>
        <v>28</v>
      </c>
      <c r="M25" s="26">
        <v>48.04</v>
      </c>
      <c r="N25" s="62">
        <f t="shared" si="2"/>
        <v>24.879267277268944</v>
      </c>
      <c r="O25" s="88">
        <f t="shared" si="3"/>
        <v>55.435933943935609</v>
      </c>
      <c r="P25" s="90">
        <f t="shared" si="4"/>
        <v>0.55435933943935611</v>
      </c>
      <c r="Q25" s="110" t="s">
        <v>39</v>
      </c>
      <c r="R25" s="10"/>
      <c r="S25" s="10"/>
      <c r="T25" s="3"/>
      <c r="U25" s="3"/>
    </row>
    <row r="26" spans="1:21" ht="19.2" customHeight="1">
      <c r="A26" s="27">
        <v>19</v>
      </c>
      <c r="B26" s="85">
        <v>9</v>
      </c>
      <c r="C26" s="110" t="s">
        <v>217</v>
      </c>
      <c r="D26" s="110" t="s">
        <v>218</v>
      </c>
      <c r="E26" s="110" t="s">
        <v>197</v>
      </c>
      <c r="F26" s="153">
        <v>39521</v>
      </c>
      <c r="G26" s="110" t="s">
        <v>229</v>
      </c>
      <c r="H26" s="26"/>
      <c r="I26" s="75">
        <v>7.33</v>
      </c>
      <c r="J26" s="112">
        <f t="shared" si="0"/>
        <v>2.4433333333333334</v>
      </c>
      <c r="K26" s="89">
        <v>6.3</v>
      </c>
      <c r="L26" s="62">
        <f t="shared" si="1"/>
        <v>25.2</v>
      </c>
      <c r="M26" s="26">
        <v>50.07</v>
      </c>
      <c r="N26" s="62">
        <f t="shared" si="2"/>
        <v>23.870581186339127</v>
      </c>
      <c r="O26" s="88">
        <f t="shared" si="3"/>
        <v>51.513914519672454</v>
      </c>
      <c r="P26" s="90">
        <f t="shared" si="4"/>
        <v>0.51513914519672455</v>
      </c>
      <c r="Q26" s="110" t="s">
        <v>233</v>
      </c>
      <c r="R26" s="10"/>
      <c r="S26" s="10"/>
      <c r="T26" s="3"/>
      <c r="U26" s="3"/>
    </row>
    <row r="27" spans="1:21" ht="19.2" customHeight="1">
      <c r="A27" s="27">
        <v>20</v>
      </c>
      <c r="B27" s="85">
        <v>9</v>
      </c>
      <c r="C27" s="91" t="s">
        <v>153</v>
      </c>
      <c r="D27" s="91" t="s">
        <v>172</v>
      </c>
      <c r="E27" s="91" t="s">
        <v>58</v>
      </c>
      <c r="F27" s="92">
        <v>39435</v>
      </c>
      <c r="G27" s="91" t="s">
        <v>224</v>
      </c>
      <c r="H27" s="26"/>
      <c r="I27" s="75">
        <v>3.3</v>
      </c>
      <c r="J27" s="112">
        <f t="shared" si="0"/>
        <v>1.1000000000000001</v>
      </c>
      <c r="K27" s="89">
        <v>5.9</v>
      </c>
      <c r="L27" s="62">
        <f t="shared" si="1"/>
        <v>23.6</v>
      </c>
      <c r="M27" s="26">
        <v>49</v>
      </c>
      <c r="N27" s="62">
        <f t="shared" si="2"/>
        <v>24.391836734693879</v>
      </c>
      <c r="O27" s="88">
        <f t="shared" si="3"/>
        <v>49.091836734693885</v>
      </c>
      <c r="P27" s="90">
        <f t="shared" si="4"/>
        <v>0.49091836734693883</v>
      </c>
      <c r="Q27" s="91" t="s">
        <v>231</v>
      </c>
      <c r="R27" s="10"/>
      <c r="S27" s="10"/>
      <c r="T27" s="3"/>
      <c r="U27" s="3"/>
    </row>
    <row r="28" spans="1:21" ht="19.2" customHeight="1">
      <c r="A28" s="27">
        <v>21</v>
      </c>
      <c r="B28" s="85">
        <v>9</v>
      </c>
      <c r="C28" s="91" t="s">
        <v>176</v>
      </c>
      <c r="D28" s="91" t="s">
        <v>149</v>
      </c>
      <c r="E28" s="91" t="s">
        <v>102</v>
      </c>
      <c r="F28" s="92">
        <v>39507</v>
      </c>
      <c r="G28" s="91" t="s">
        <v>224</v>
      </c>
      <c r="H28" s="75"/>
      <c r="I28" s="12">
        <v>8</v>
      </c>
      <c r="J28" s="112">
        <f t="shared" si="0"/>
        <v>2.6666666666666665</v>
      </c>
      <c r="K28" s="89">
        <v>5.7</v>
      </c>
      <c r="L28" s="62">
        <f t="shared" si="1"/>
        <v>22.8</v>
      </c>
      <c r="M28" s="26">
        <v>52</v>
      </c>
      <c r="N28" s="62">
        <f t="shared" si="2"/>
        <v>22.984615384615385</v>
      </c>
      <c r="O28" s="88">
        <f t="shared" si="3"/>
        <v>48.45128205128205</v>
      </c>
      <c r="P28" s="90">
        <f t="shared" si="4"/>
        <v>0.48451282051282052</v>
      </c>
      <c r="Q28" s="91" t="s">
        <v>231</v>
      </c>
      <c r="R28" s="10"/>
      <c r="S28" s="10"/>
      <c r="T28" s="3"/>
      <c r="U28" s="3"/>
    </row>
    <row r="29" spans="1:21" ht="19.2" customHeight="1">
      <c r="A29" s="27">
        <v>22</v>
      </c>
      <c r="B29" s="85">
        <v>9</v>
      </c>
      <c r="C29" s="109" t="s">
        <v>200</v>
      </c>
      <c r="D29" s="109" t="s">
        <v>201</v>
      </c>
      <c r="E29" s="109" t="s">
        <v>88</v>
      </c>
      <c r="F29" s="108">
        <v>39314</v>
      </c>
      <c r="G29" s="107" t="s">
        <v>80</v>
      </c>
      <c r="H29" s="26"/>
      <c r="I29" s="75">
        <v>7</v>
      </c>
      <c r="J29" s="112">
        <f t="shared" si="0"/>
        <v>2.3333333333333335</v>
      </c>
      <c r="K29" s="89">
        <v>5.6</v>
      </c>
      <c r="L29" s="62">
        <f t="shared" si="1"/>
        <v>22.4</v>
      </c>
      <c r="M29" s="26">
        <v>56</v>
      </c>
      <c r="N29" s="62">
        <f t="shared" si="2"/>
        <v>21.342857142857145</v>
      </c>
      <c r="O29" s="88">
        <f t="shared" si="3"/>
        <v>46.076190476190476</v>
      </c>
      <c r="P29" s="90">
        <f t="shared" si="4"/>
        <v>0.46076190476190476</v>
      </c>
      <c r="Q29" s="109" t="s">
        <v>232</v>
      </c>
      <c r="R29" s="10"/>
      <c r="S29" s="10"/>
      <c r="T29" s="3"/>
      <c r="U29" s="3"/>
    </row>
    <row r="30" spans="1:21" ht="19.2" customHeight="1">
      <c r="A30" s="27">
        <v>23</v>
      </c>
      <c r="B30" s="85">
        <v>9</v>
      </c>
      <c r="C30" s="110" t="s">
        <v>206</v>
      </c>
      <c r="D30" s="110" t="s">
        <v>207</v>
      </c>
      <c r="E30" s="110" t="s">
        <v>135</v>
      </c>
      <c r="F30" s="92">
        <v>39398</v>
      </c>
      <c r="G30" s="110" t="s">
        <v>228</v>
      </c>
      <c r="H30" s="26"/>
      <c r="I30" s="75">
        <v>7.8</v>
      </c>
      <c r="J30" s="112">
        <f t="shared" si="0"/>
        <v>2.6</v>
      </c>
      <c r="K30" s="89">
        <v>5.3</v>
      </c>
      <c r="L30" s="62">
        <f t="shared" si="1"/>
        <v>21.2</v>
      </c>
      <c r="M30" s="26">
        <v>57.9</v>
      </c>
      <c r="N30" s="62">
        <f t="shared" si="2"/>
        <v>20.642487046632127</v>
      </c>
      <c r="O30" s="88">
        <f t="shared" si="3"/>
        <v>44.442487046632124</v>
      </c>
      <c r="P30" s="90">
        <f t="shared" si="4"/>
        <v>0.44442487046632123</v>
      </c>
      <c r="Q30" s="110" t="s">
        <v>22</v>
      </c>
      <c r="R30" s="10"/>
      <c r="S30" s="10"/>
      <c r="T30" s="3"/>
      <c r="U30" s="3"/>
    </row>
    <row r="31" spans="1:21" ht="19.2" customHeight="1">
      <c r="A31" s="27">
        <v>24</v>
      </c>
      <c r="B31" s="85">
        <v>9</v>
      </c>
      <c r="C31" s="51" t="s">
        <v>208</v>
      </c>
      <c r="D31" s="51" t="s">
        <v>209</v>
      </c>
      <c r="E31" s="86" t="s">
        <v>210</v>
      </c>
      <c r="F31" s="95">
        <v>39275</v>
      </c>
      <c r="G31" s="51" t="s">
        <v>101</v>
      </c>
      <c r="H31" s="26"/>
      <c r="I31" s="75">
        <v>5.5</v>
      </c>
      <c r="J31" s="112">
        <f t="shared" si="0"/>
        <v>1.8333333333333333</v>
      </c>
      <c r="K31" s="89">
        <v>0</v>
      </c>
      <c r="L31" s="62">
        <f t="shared" si="1"/>
        <v>0</v>
      </c>
      <c r="M31" s="26"/>
      <c r="N31" s="62">
        <v>0</v>
      </c>
      <c r="O31" s="88">
        <f t="shared" si="3"/>
        <v>1.8333333333333333</v>
      </c>
      <c r="P31" s="90">
        <f t="shared" si="4"/>
        <v>1.8333333333333333E-2</v>
      </c>
      <c r="Q31" s="51" t="s">
        <v>108</v>
      </c>
      <c r="R31" s="10"/>
      <c r="S31" s="10"/>
      <c r="T31" s="3"/>
      <c r="U31" s="3"/>
    </row>
    <row r="32" spans="1:21" ht="19.2" customHeight="1">
      <c r="A32" s="27">
        <v>25</v>
      </c>
      <c r="B32" s="85">
        <v>9</v>
      </c>
      <c r="C32" s="51" t="s">
        <v>191</v>
      </c>
      <c r="D32" s="51" t="s">
        <v>178</v>
      </c>
      <c r="E32" s="99" t="s">
        <v>211</v>
      </c>
      <c r="F32" s="95">
        <v>39656</v>
      </c>
      <c r="G32" s="51" t="s">
        <v>101</v>
      </c>
      <c r="H32" s="26"/>
      <c r="I32" s="75">
        <v>5.0999999999999996</v>
      </c>
      <c r="J32" s="112">
        <f t="shared" si="0"/>
        <v>1.7</v>
      </c>
      <c r="K32" s="89">
        <v>0</v>
      </c>
      <c r="L32" s="62">
        <f t="shared" si="1"/>
        <v>0</v>
      </c>
      <c r="M32" s="26"/>
      <c r="N32" s="62">
        <v>0</v>
      </c>
      <c r="O32" s="88">
        <f t="shared" si="3"/>
        <v>1.7</v>
      </c>
      <c r="P32" s="90">
        <f t="shared" si="4"/>
        <v>1.7000000000000001E-2</v>
      </c>
      <c r="Q32" s="51" t="s">
        <v>108</v>
      </c>
      <c r="R32" s="10"/>
      <c r="S32" s="10"/>
      <c r="T32" s="3"/>
      <c r="U32" s="3"/>
    </row>
    <row r="33" spans="1:21" ht="19.2" customHeight="1">
      <c r="A33" s="29"/>
      <c r="B33" s="76"/>
      <c r="C33" s="77"/>
      <c r="D33" s="77"/>
      <c r="E33" s="77"/>
      <c r="F33" s="78"/>
      <c r="G33" s="79"/>
      <c r="H33" s="80"/>
      <c r="I33" s="81"/>
      <c r="J33" s="82"/>
      <c r="K33" s="70"/>
      <c r="L33" s="82"/>
      <c r="M33" s="80"/>
      <c r="N33" s="82"/>
      <c r="O33" s="83"/>
      <c r="P33" s="84"/>
      <c r="Q33" s="58"/>
      <c r="R33" s="10"/>
      <c r="S33" s="10"/>
      <c r="T33" s="3"/>
      <c r="U33" s="3"/>
    </row>
    <row r="36" spans="1:21">
      <c r="B36" s="18" t="s">
        <v>323</v>
      </c>
      <c r="D36" s="15" t="s">
        <v>238</v>
      </c>
    </row>
    <row r="39" spans="1:21">
      <c r="B39" s="18" t="s">
        <v>46</v>
      </c>
      <c r="D39" s="15" t="s">
        <v>48</v>
      </c>
    </row>
    <row r="40" spans="1:21">
      <c r="D40" s="15" t="s">
        <v>47</v>
      </c>
    </row>
    <row r="41" spans="1:21">
      <c r="D41" s="15" t="s">
        <v>239</v>
      </c>
    </row>
    <row r="42" spans="1:21">
      <c r="D42" s="15" t="s">
        <v>240</v>
      </c>
    </row>
    <row r="43" spans="1:21">
      <c r="D43" s="15" t="s">
        <v>241</v>
      </c>
    </row>
  </sheetData>
  <autoFilter ref="A6:Q7">
    <filterColumn colId="8" showButton="0"/>
    <filterColumn colId="10" showButton="0"/>
    <filterColumn colId="12" showButton="0"/>
    <sortState ref="A9:S12">
      <sortCondition descending="1" ref="O6:O7"/>
    </sortState>
  </autoFilter>
  <sortState ref="C8:Q32">
    <sortCondition descending="1" ref="O8:O32"/>
  </sortState>
  <mergeCells count="17">
    <mergeCell ref="X6:Y6"/>
    <mergeCell ref="M6:N6"/>
    <mergeCell ref="O6:O7"/>
    <mergeCell ref="P6:P7"/>
    <mergeCell ref="Q6:Q7"/>
    <mergeCell ref="T6:U6"/>
    <mergeCell ref="V6:W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</mergeCell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5"/>
  <sheetViews>
    <sheetView zoomScale="80" zoomScaleNormal="80" workbookViewId="0">
      <selection activeCell="A18" sqref="A18:XFD18"/>
    </sheetView>
  </sheetViews>
  <sheetFormatPr defaultRowHeight="13.2"/>
  <cols>
    <col min="1" max="1" width="9.44140625" style="18" bestFit="1" customWidth="1"/>
    <col min="2" max="2" width="10.5546875" style="18" customWidth="1"/>
    <col min="3" max="3" width="14.6640625" style="15" customWidth="1"/>
    <col min="4" max="4" width="15" style="15" customWidth="1"/>
    <col min="5" max="5" width="18.6640625" style="15" customWidth="1"/>
    <col min="6" max="6" width="13.88671875" style="15" customWidth="1"/>
    <col min="7" max="7" width="31.6640625" style="15" customWidth="1"/>
    <col min="8" max="8" width="11.109375" style="15" customWidth="1"/>
    <col min="9" max="9" width="7.6640625" style="33" customWidth="1"/>
    <col min="10" max="10" width="8" style="15" customWidth="1"/>
    <col min="11" max="11" width="6.88671875" style="15" customWidth="1"/>
    <col min="12" max="12" width="6.6640625" style="15" customWidth="1"/>
    <col min="13" max="13" width="7.33203125" style="15" customWidth="1"/>
    <col min="14" max="14" width="8.109375" style="15" customWidth="1"/>
    <col min="15" max="15" width="9.33203125" style="15" customWidth="1"/>
    <col min="16" max="16" width="10.6640625" style="15" customWidth="1"/>
    <col min="17" max="17" width="27.88671875" style="15" customWidth="1"/>
    <col min="20" max="20" width="0" hidden="1" customWidth="1"/>
    <col min="21" max="21" width="18" customWidth="1"/>
    <col min="22" max="22" width="10.109375" customWidth="1"/>
    <col min="23" max="23" width="8.6640625" customWidth="1"/>
    <col min="24" max="24" width="6.33203125" customWidth="1"/>
    <col min="25" max="25" width="8.44140625" customWidth="1"/>
  </cols>
  <sheetData>
    <row r="1" spans="1:25" s="24" customFormat="1" ht="15.6">
      <c r="A1" s="34"/>
      <c r="B1" s="34"/>
      <c r="C1" s="28"/>
      <c r="D1" s="28"/>
      <c r="E1" s="28"/>
      <c r="F1" s="28"/>
      <c r="G1" s="28"/>
      <c r="H1" s="28"/>
      <c r="I1" s="30"/>
      <c r="J1" s="28"/>
      <c r="K1" s="28"/>
      <c r="L1" s="28"/>
      <c r="M1" s="28"/>
      <c r="N1" s="28"/>
      <c r="O1" s="28"/>
      <c r="P1" s="28"/>
      <c r="Q1" s="28"/>
    </row>
    <row r="2" spans="1:25" s="24" customFormat="1" ht="15.6">
      <c r="A2" s="154" t="s">
        <v>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34"/>
      <c r="R2" s="34"/>
      <c r="S2" s="34"/>
      <c r="T2" s="23"/>
      <c r="U2" s="23"/>
      <c r="V2" s="23"/>
      <c r="W2" s="23"/>
      <c r="X2" s="23"/>
      <c r="Y2" s="23"/>
    </row>
    <row r="3" spans="1:25" s="24" customFormat="1" ht="15.6">
      <c r="A3" s="155" t="s">
        <v>321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35"/>
      <c r="R3" s="35"/>
      <c r="S3" s="35"/>
      <c r="T3" s="23"/>
      <c r="U3" s="23"/>
      <c r="V3" s="23"/>
      <c r="W3" s="23"/>
      <c r="X3" s="23"/>
      <c r="Y3" s="23"/>
    </row>
    <row r="4" spans="1:25" s="24" customFormat="1" ht="15.6">
      <c r="A4" s="155" t="s">
        <v>234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35"/>
      <c r="R4" s="35"/>
      <c r="S4" s="35"/>
      <c r="T4" s="23"/>
      <c r="U4" s="23"/>
      <c r="V4" s="23"/>
      <c r="W4" s="23"/>
      <c r="X4" s="23"/>
      <c r="Y4" s="23"/>
    </row>
    <row r="5" spans="1:25" s="24" customFormat="1" ht="15.6">
      <c r="A5" s="35"/>
      <c r="B5" s="35"/>
      <c r="C5" s="35"/>
      <c r="D5" s="35"/>
      <c r="E5" s="35"/>
      <c r="F5" s="35"/>
      <c r="G5" s="35"/>
      <c r="H5" s="35"/>
      <c r="I5" s="31"/>
      <c r="J5" s="35"/>
      <c r="K5" s="35"/>
      <c r="L5" s="35"/>
      <c r="M5" s="35"/>
      <c r="N5" s="35"/>
      <c r="O5" s="35"/>
      <c r="P5" s="35"/>
      <c r="Q5" s="35"/>
      <c r="R5" s="35"/>
      <c r="S5" s="35"/>
      <c r="T5" s="23"/>
      <c r="U5" s="23"/>
      <c r="V5" s="23"/>
      <c r="W5" s="23"/>
      <c r="X5" s="23"/>
      <c r="Y5" s="23"/>
    </row>
    <row r="6" spans="1:25" ht="41.25" customHeight="1">
      <c r="A6" s="156" t="s">
        <v>0</v>
      </c>
      <c r="B6" s="158" t="s">
        <v>45</v>
      </c>
      <c r="C6" s="36" t="s">
        <v>15</v>
      </c>
      <c r="D6" s="36" t="s">
        <v>16</v>
      </c>
      <c r="E6" s="36" t="s">
        <v>17</v>
      </c>
      <c r="F6" s="160" t="s">
        <v>1</v>
      </c>
      <c r="G6" s="160" t="s">
        <v>2</v>
      </c>
      <c r="H6" s="160" t="s">
        <v>37</v>
      </c>
      <c r="I6" s="162" t="s">
        <v>110</v>
      </c>
      <c r="J6" s="163"/>
      <c r="K6" s="162" t="s">
        <v>14</v>
      </c>
      <c r="L6" s="163"/>
      <c r="M6" s="162" t="s">
        <v>13</v>
      </c>
      <c r="N6" s="163"/>
      <c r="O6" s="160" t="s">
        <v>5</v>
      </c>
      <c r="P6" s="164" t="s">
        <v>6</v>
      </c>
      <c r="Q6" s="164" t="s">
        <v>3</v>
      </c>
      <c r="R6" s="9"/>
      <c r="S6" s="9"/>
      <c r="T6" s="165" t="s">
        <v>11</v>
      </c>
      <c r="U6" s="165"/>
      <c r="V6" s="165" t="s">
        <v>109</v>
      </c>
      <c r="W6" s="165"/>
      <c r="X6" s="165" t="s">
        <v>10</v>
      </c>
      <c r="Y6" s="165"/>
    </row>
    <row r="7" spans="1:25" ht="23.25" customHeight="1">
      <c r="A7" s="157"/>
      <c r="B7" s="159"/>
      <c r="C7" s="37"/>
      <c r="D7" s="37"/>
      <c r="E7" s="37"/>
      <c r="F7" s="161"/>
      <c r="G7" s="161"/>
      <c r="H7" s="161"/>
      <c r="I7" s="32" t="s">
        <v>8</v>
      </c>
      <c r="J7" s="4" t="s">
        <v>7</v>
      </c>
      <c r="K7" s="5" t="s">
        <v>8</v>
      </c>
      <c r="L7" s="4" t="s">
        <v>7</v>
      </c>
      <c r="M7" s="38" t="s">
        <v>8</v>
      </c>
      <c r="N7" s="4" t="s">
        <v>7</v>
      </c>
      <c r="O7" s="161"/>
      <c r="P7" s="164"/>
      <c r="Q7" s="164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19.2" customHeight="1">
      <c r="A8" s="27">
        <v>1</v>
      </c>
      <c r="B8" s="85">
        <v>10</v>
      </c>
      <c r="C8" s="136" t="s">
        <v>263</v>
      </c>
      <c r="D8" s="136" t="s">
        <v>89</v>
      </c>
      <c r="E8" s="136" t="s">
        <v>51</v>
      </c>
      <c r="F8" s="137">
        <v>39011</v>
      </c>
      <c r="G8" s="140" t="s">
        <v>163</v>
      </c>
      <c r="H8" s="26" t="s">
        <v>43</v>
      </c>
      <c r="I8" s="75">
        <v>10.66</v>
      </c>
      <c r="J8" s="112">
        <f t="shared" ref="J8" si="0">$U$7*I8/$U$8</f>
        <v>3.5533333333333332</v>
      </c>
      <c r="K8" s="89">
        <v>8.5</v>
      </c>
      <c r="L8" s="62">
        <f t="shared" ref="L8" si="1">$W$7*K8/$W$8</f>
        <v>34</v>
      </c>
      <c r="M8" s="26">
        <v>31.35</v>
      </c>
      <c r="N8" s="62">
        <f t="shared" ref="N8" si="2">($Y$7*$Y$8)/M8</f>
        <v>40</v>
      </c>
      <c r="O8" s="88">
        <f t="shared" ref="O8" si="3">J8+L8+N8</f>
        <v>77.553333333333342</v>
      </c>
      <c r="P8" s="90">
        <f t="shared" ref="P8" si="4">O8/100</f>
        <v>0.77553333333333341</v>
      </c>
      <c r="Q8" s="151" t="s">
        <v>286</v>
      </c>
      <c r="R8" s="10"/>
      <c r="S8" s="10"/>
      <c r="T8" s="7"/>
      <c r="U8" s="7">
        <v>60</v>
      </c>
      <c r="V8" s="7"/>
      <c r="W8" s="7">
        <f>LARGE(K8:K21,1)</f>
        <v>10</v>
      </c>
      <c r="X8" s="7"/>
      <c r="Y8" s="7">
        <f>SMALL(M8:M21,1)</f>
        <v>31.35</v>
      </c>
    </row>
    <row r="9" spans="1:25" s="2" customFormat="1" ht="19.2" customHeight="1">
      <c r="A9" s="27">
        <v>2</v>
      </c>
      <c r="B9" s="85">
        <v>10</v>
      </c>
      <c r="C9" s="126" t="s">
        <v>271</v>
      </c>
      <c r="D9" s="126" t="s">
        <v>89</v>
      </c>
      <c r="E9" s="126" t="s">
        <v>266</v>
      </c>
      <c r="F9" s="129">
        <v>39009</v>
      </c>
      <c r="G9" s="132" t="s">
        <v>164</v>
      </c>
      <c r="H9" s="75" t="s">
        <v>44</v>
      </c>
      <c r="I9" s="75">
        <v>12.66</v>
      </c>
      <c r="J9" s="112">
        <f t="shared" ref="J9:J34" si="5">$U$7*I9/$U$8</f>
        <v>4.22</v>
      </c>
      <c r="K9" s="89">
        <v>10</v>
      </c>
      <c r="L9" s="62">
        <f t="shared" ref="L9:L34" si="6">$W$7*K9/$W$8</f>
        <v>40</v>
      </c>
      <c r="M9" s="26">
        <v>38.28</v>
      </c>
      <c r="N9" s="62">
        <f t="shared" ref="N9:N34" si="7">($Y$7*$Y$8)/M9</f>
        <v>32.758620689655174</v>
      </c>
      <c r="O9" s="88">
        <f t="shared" ref="O9:O34" si="8">J9+L9+N9</f>
        <v>76.978620689655173</v>
      </c>
      <c r="P9" s="90">
        <f t="shared" ref="P9:P34" si="9">O9/100</f>
        <v>0.76978620689655175</v>
      </c>
      <c r="Q9" s="132" t="s">
        <v>33</v>
      </c>
      <c r="R9" s="10"/>
      <c r="S9" s="10"/>
      <c r="T9" s="7"/>
      <c r="U9" s="7"/>
      <c r="V9" s="7"/>
      <c r="W9" s="7"/>
      <c r="X9" s="7"/>
      <c r="Y9" s="7"/>
    </row>
    <row r="10" spans="1:25" ht="19.2" customHeight="1">
      <c r="A10" s="27">
        <v>3</v>
      </c>
      <c r="B10" s="85">
        <v>10</v>
      </c>
      <c r="C10" s="124" t="s">
        <v>242</v>
      </c>
      <c r="D10" s="124" t="s">
        <v>71</v>
      </c>
      <c r="E10" s="124" t="s">
        <v>63</v>
      </c>
      <c r="F10" s="92">
        <v>38903</v>
      </c>
      <c r="G10" s="110" t="s">
        <v>224</v>
      </c>
      <c r="H10" s="75" t="s">
        <v>44</v>
      </c>
      <c r="I10" s="75">
        <v>6.66</v>
      </c>
      <c r="J10" s="112">
        <f t="shared" si="5"/>
        <v>2.2199999999999998</v>
      </c>
      <c r="K10" s="89">
        <v>10</v>
      </c>
      <c r="L10" s="62">
        <f t="shared" si="6"/>
        <v>40</v>
      </c>
      <c r="M10" s="26">
        <v>38.479999999999997</v>
      </c>
      <c r="N10" s="62">
        <f t="shared" si="7"/>
        <v>32.588357588357589</v>
      </c>
      <c r="O10" s="88">
        <f t="shared" si="8"/>
        <v>74.80835758835758</v>
      </c>
      <c r="P10" s="90">
        <f t="shared" si="9"/>
        <v>0.74808357588357577</v>
      </c>
      <c r="Q10" s="91" t="s">
        <v>30</v>
      </c>
      <c r="R10" s="10"/>
      <c r="S10" s="10"/>
      <c r="T10" s="3"/>
      <c r="U10" s="3"/>
      <c r="V10" s="3"/>
      <c r="W10" s="3"/>
      <c r="X10" s="3"/>
      <c r="Y10" s="3"/>
    </row>
    <row r="11" spans="1:25" s="2" customFormat="1" ht="19.2" customHeight="1">
      <c r="A11" s="27">
        <v>4</v>
      </c>
      <c r="B11" s="85">
        <v>10</v>
      </c>
      <c r="C11" s="125" t="s">
        <v>264</v>
      </c>
      <c r="D11" s="125" t="s">
        <v>130</v>
      </c>
      <c r="E11" s="125" t="s">
        <v>211</v>
      </c>
      <c r="F11" s="105">
        <v>38853</v>
      </c>
      <c r="G11" s="103" t="s">
        <v>163</v>
      </c>
      <c r="H11" s="75" t="s">
        <v>44</v>
      </c>
      <c r="I11" s="75">
        <v>12</v>
      </c>
      <c r="J11" s="112">
        <f t="shared" si="5"/>
        <v>4</v>
      </c>
      <c r="K11" s="89">
        <v>8.5</v>
      </c>
      <c r="L11" s="62">
        <f t="shared" si="6"/>
        <v>34</v>
      </c>
      <c r="M11" s="26">
        <v>34.76</v>
      </c>
      <c r="N11" s="62">
        <f t="shared" si="7"/>
        <v>36.075949367088612</v>
      </c>
      <c r="O11" s="88">
        <f t="shared" si="8"/>
        <v>74.075949367088612</v>
      </c>
      <c r="P11" s="90">
        <f t="shared" si="9"/>
        <v>0.74075949367088612</v>
      </c>
      <c r="Q11" s="134" t="s">
        <v>286</v>
      </c>
      <c r="R11" s="10"/>
      <c r="S11" s="10"/>
      <c r="T11" s="3"/>
      <c r="U11" s="3"/>
      <c r="V11" s="3"/>
      <c r="W11" s="3"/>
      <c r="X11" s="3"/>
      <c r="Y11" s="3"/>
    </row>
    <row r="12" spans="1:25" ht="19.2" customHeight="1">
      <c r="A12" s="27">
        <v>5</v>
      </c>
      <c r="B12" s="85">
        <v>10</v>
      </c>
      <c r="C12" s="128" t="s">
        <v>248</v>
      </c>
      <c r="D12" s="128" t="s">
        <v>249</v>
      </c>
      <c r="E12" s="128" t="s">
        <v>91</v>
      </c>
      <c r="F12" s="131" t="s">
        <v>282</v>
      </c>
      <c r="G12" s="91" t="s">
        <v>224</v>
      </c>
      <c r="H12" s="75" t="s">
        <v>44</v>
      </c>
      <c r="I12" s="75">
        <v>13.6</v>
      </c>
      <c r="J12" s="112">
        <f t="shared" si="5"/>
        <v>4.5333333333333332</v>
      </c>
      <c r="K12" s="89">
        <v>10</v>
      </c>
      <c r="L12" s="62">
        <f t="shared" si="6"/>
        <v>40</v>
      </c>
      <c r="M12" s="26">
        <v>42.59</v>
      </c>
      <c r="N12" s="62">
        <f t="shared" si="7"/>
        <v>29.443531345386237</v>
      </c>
      <c r="O12" s="88">
        <f t="shared" si="8"/>
        <v>73.976864678719565</v>
      </c>
      <c r="P12" s="90">
        <f t="shared" si="9"/>
        <v>0.73976864678719567</v>
      </c>
      <c r="Q12" s="91" t="s">
        <v>30</v>
      </c>
      <c r="R12" s="10"/>
      <c r="S12" s="10"/>
      <c r="T12" s="3"/>
      <c r="U12" s="3"/>
    </row>
    <row r="13" spans="1:25" ht="19.2" customHeight="1">
      <c r="A13" s="27">
        <v>6</v>
      </c>
      <c r="B13" s="85">
        <v>10</v>
      </c>
      <c r="C13" s="114" t="s">
        <v>256</v>
      </c>
      <c r="D13" s="123" t="s">
        <v>257</v>
      </c>
      <c r="E13" s="123" t="s">
        <v>123</v>
      </c>
      <c r="F13" s="92">
        <v>39089</v>
      </c>
      <c r="G13" s="110" t="s">
        <v>283</v>
      </c>
      <c r="H13" s="75" t="s">
        <v>44</v>
      </c>
      <c r="I13" s="75">
        <v>9</v>
      </c>
      <c r="J13" s="112">
        <f t="shared" si="5"/>
        <v>3</v>
      </c>
      <c r="K13" s="89">
        <v>9.3000000000000007</v>
      </c>
      <c r="L13" s="62">
        <f t="shared" si="6"/>
        <v>37.200000000000003</v>
      </c>
      <c r="M13" s="26">
        <v>39.340000000000003</v>
      </c>
      <c r="N13" s="62">
        <f t="shared" si="7"/>
        <v>31.875953228266393</v>
      </c>
      <c r="O13" s="88">
        <f t="shared" si="8"/>
        <v>72.0759532282664</v>
      </c>
      <c r="P13" s="90">
        <f t="shared" si="9"/>
        <v>0.72075953228266398</v>
      </c>
      <c r="Q13" s="91" t="s">
        <v>35</v>
      </c>
      <c r="R13" s="10"/>
      <c r="S13" s="10"/>
      <c r="T13" s="3"/>
      <c r="U13" s="3"/>
    </row>
    <row r="14" spans="1:25" ht="19.2" customHeight="1">
      <c r="A14" s="27">
        <v>7</v>
      </c>
      <c r="B14" s="85">
        <v>10</v>
      </c>
      <c r="C14" s="125" t="s">
        <v>138</v>
      </c>
      <c r="D14" s="125" t="s">
        <v>125</v>
      </c>
      <c r="E14" s="125" t="s">
        <v>140</v>
      </c>
      <c r="F14" s="105">
        <v>38979</v>
      </c>
      <c r="G14" s="103" t="s">
        <v>163</v>
      </c>
      <c r="H14" s="75" t="s">
        <v>44</v>
      </c>
      <c r="I14" s="12">
        <v>11.33</v>
      </c>
      <c r="J14" s="112">
        <f t="shared" si="5"/>
        <v>3.7766666666666664</v>
      </c>
      <c r="K14" s="89">
        <v>8</v>
      </c>
      <c r="L14" s="62">
        <f t="shared" si="6"/>
        <v>32</v>
      </c>
      <c r="M14" s="26">
        <v>34.57</v>
      </c>
      <c r="N14" s="62">
        <f t="shared" si="7"/>
        <v>36.274226207694532</v>
      </c>
      <c r="O14" s="88">
        <f t="shared" si="8"/>
        <v>72.050892874361196</v>
      </c>
      <c r="P14" s="90">
        <f t="shared" si="9"/>
        <v>0.72050892874361194</v>
      </c>
      <c r="Q14" s="134" t="s">
        <v>286</v>
      </c>
      <c r="R14" s="10"/>
      <c r="S14" s="10"/>
      <c r="T14" s="3"/>
      <c r="U14" s="3"/>
    </row>
    <row r="15" spans="1:25" ht="19.2" customHeight="1">
      <c r="A15" s="27">
        <v>8</v>
      </c>
      <c r="B15" s="85">
        <v>10</v>
      </c>
      <c r="C15" s="123" t="s">
        <v>276</v>
      </c>
      <c r="D15" s="123" t="s">
        <v>277</v>
      </c>
      <c r="E15" s="123" t="s">
        <v>69</v>
      </c>
      <c r="F15" s="92">
        <v>39022</v>
      </c>
      <c r="G15" s="91" t="s">
        <v>28</v>
      </c>
      <c r="H15" s="26"/>
      <c r="I15" s="75">
        <v>13.33</v>
      </c>
      <c r="J15" s="112">
        <f t="shared" si="5"/>
        <v>4.4433333333333334</v>
      </c>
      <c r="K15" s="89">
        <v>7.6</v>
      </c>
      <c r="L15" s="62">
        <f t="shared" si="6"/>
        <v>30.4</v>
      </c>
      <c r="M15" s="26">
        <v>33.840000000000003</v>
      </c>
      <c r="N15" s="62">
        <f t="shared" si="7"/>
        <v>37.056737588652481</v>
      </c>
      <c r="O15" s="88">
        <f t="shared" si="8"/>
        <v>71.900070921985815</v>
      </c>
      <c r="P15" s="90">
        <f t="shared" si="9"/>
        <v>0.71900070921985815</v>
      </c>
      <c r="Q15" s="91" t="s">
        <v>39</v>
      </c>
      <c r="R15" s="10"/>
      <c r="S15" s="10"/>
      <c r="T15" s="3"/>
      <c r="U15" s="3"/>
    </row>
    <row r="16" spans="1:25" ht="19.2" customHeight="1">
      <c r="A16" s="27">
        <v>9</v>
      </c>
      <c r="B16" s="85">
        <v>10</v>
      </c>
      <c r="C16" s="124" t="s">
        <v>262</v>
      </c>
      <c r="D16" s="124" t="s">
        <v>87</v>
      </c>
      <c r="E16" s="124" t="s">
        <v>144</v>
      </c>
      <c r="F16" s="92">
        <v>39097</v>
      </c>
      <c r="G16" s="139" t="s">
        <v>284</v>
      </c>
      <c r="H16" s="26"/>
      <c r="I16" s="75">
        <v>8.16</v>
      </c>
      <c r="J16" s="112">
        <f t="shared" si="5"/>
        <v>2.7199999999999998</v>
      </c>
      <c r="K16" s="89">
        <v>9.3000000000000007</v>
      </c>
      <c r="L16" s="62">
        <f t="shared" si="6"/>
        <v>37.200000000000003</v>
      </c>
      <c r="M16" s="26">
        <v>40.340000000000003</v>
      </c>
      <c r="N16" s="62">
        <f t="shared" si="7"/>
        <v>31.085770946950916</v>
      </c>
      <c r="O16" s="88">
        <f t="shared" si="8"/>
        <v>71.005770946950918</v>
      </c>
      <c r="P16" s="90">
        <f t="shared" si="9"/>
        <v>0.71005770946950919</v>
      </c>
      <c r="Q16" s="91" t="s">
        <v>32</v>
      </c>
      <c r="R16" s="10"/>
      <c r="S16" s="10"/>
      <c r="T16" s="3"/>
      <c r="U16" s="3"/>
    </row>
    <row r="17" spans="1:21" ht="19.2" customHeight="1">
      <c r="A17" s="27">
        <v>10</v>
      </c>
      <c r="B17" s="85">
        <v>10</v>
      </c>
      <c r="C17" s="124" t="s">
        <v>279</v>
      </c>
      <c r="D17" s="124" t="s">
        <v>54</v>
      </c>
      <c r="E17" s="124" t="s">
        <v>211</v>
      </c>
      <c r="F17" s="92">
        <v>38992</v>
      </c>
      <c r="G17" s="139" t="s">
        <v>166</v>
      </c>
      <c r="H17" s="26"/>
      <c r="I17" s="75">
        <v>9.83</v>
      </c>
      <c r="J17" s="112">
        <f t="shared" si="5"/>
        <v>3.2766666666666664</v>
      </c>
      <c r="K17" s="89">
        <v>9.8000000000000007</v>
      </c>
      <c r="L17" s="62">
        <f t="shared" si="6"/>
        <v>39.200000000000003</v>
      </c>
      <c r="M17" s="26">
        <v>44.79</v>
      </c>
      <c r="N17" s="62">
        <f t="shared" si="7"/>
        <v>27.997320830542531</v>
      </c>
      <c r="O17" s="88">
        <f t="shared" si="8"/>
        <v>70.473987497209194</v>
      </c>
      <c r="P17" s="90">
        <f t="shared" si="9"/>
        <v>0.7047398749720919</v>
      </c>
      <c r="Q17" s="91" t="s">
        <v>42</v>
      </c>
      <c r="R17" s="10"/>
      <c r="S17" s="10"/>
      <c r="T17" s="3"/>
      <c r="U17" s="3"/>
    </row>
    <row r="18" spans="1:21" ht="19.2" customHeight="1">
      <c r="A18" s="27">
        <v>11</v>
      </c>
      <c r="B18" s="85">
        <v>10</v>
      </c>
      <c r="C18" s="123" t="s">
        <v>258</v>
      </c>
      <c r="D18" s="123" t="s">
        <v>259</v>
      </c>
      <c r="E18" s="123" t="s">
        <v>88</v>
      </c>
      <c r="F18" s="92">
        <v>39023</v>
      </c>
      <c r="G18" s="138" t="s">
        <v>283</v>
      </c>
      <c r="H18" s="26"/>
      <c r="I18" s="75">
        <v>8.66</v>
      </c>
      <c r="J18" s="112">
        <f t="shared" si="5"/>
        <v>2.8866666666666663</v>
      </c>
      <c r="K18" s="89">
        <v>9.5</v>
      </c>
      <c r="L18" s="62">
        <f t="shared" si="6"/>
        <v>38</v>
      </c>
      <c r="M18" s="26">
        <v>42.48</v>
      </c>
      <c r="N18" s="62">
        <f t="shared" si="7"/>
        <v>29.519774011299436</v>
      </c>
      <c r="O18" s="88">
        <f t="shared" si="8"/>
        <v>70.406440677966103</v>
      </c>
      <c r="P18" s="90">
        <f t="shared" si="9"/>
        <v>0.70406440677966098</v>
      </c>
      <c r="Q18" s="91" t="s">
        <v>35</v>
      </c>
      <c r="R18" s="10"/>
      <c r="S18" s="10"/>
      <c r="T18" s="3"/>
      <c r="U18" s="3"/>
    </row>
    <row r="19" spans="1:21" ht="19.2" customHeight="1">
      <c r="A19" s="27">
        <v>12</v>
      </c>
      <c r="B19" s="85">
        <v>10</v>
      </c>
      <c r="C19" s="124" t="s">
        <v>261</v>
      </c>
      <c r="D19" s="124" t="s">
        <v>130</v>
      </c>
      <c r="E19" s="124" t="s">
        <v>74</v>
      </c>
      <c r="F19" s="92">
        <v>39316</v>
      </c>
      <c r="G19" s="139" t="s">
        <v>284</v>
      </c>
      <c r="H19" s="75"/>
      <c r="I19" s="75">
        <v>9.83</v>
      </c>
      <c r="J19" s="112">
        <f t="shared" si="5"/>
        <v>3.2766666666666664</v>
      </c>
      <c r="K19" s="89">
        <v>9.6</v>
      </c>
      <c r="L19" s="62">
        <f t="shared" si="6"/>
        <v>38.4</v>
      </c>
      <c r="M19" s="26">
        <v>47.34</v>
      </c>
      <c r="N19" s="62">
        <f t="shared" si="7"/>
        <v>26.489226869455006</v>
      </c>
      <c r="O19" s="88">
        <f t="shared" si="8"/>
        <v>68.165893536121672</v>
      </c>
      <c r="P19" s="90">
        <f t="shared" si="9"/>
        <v>0.68165893536121669</v>
      </c>
      <c r="Q19" s="91" t="s">
        <v>32</v>
      </c>
      <c r="R19" s="10"/>
      <c r="S19" s="10"/>
      <c r="T19" s="3"/>
      <c r="U19" s="3"/>
    </row>
    <row r="20" spans="1:21" ht="19.2" customHeight="1">
      <c r="A20" s="27">
        <v>13</v>
      </c>
      <c r="B20" s="85">
        <v>10</v>
      </c>
      <c r="C20" s="123" t="s">
        <v>270</v>
      </c>
      <c r="D20" s="123" t="s">
        <v>181</v>
      </c>
      <c r="E20" s="123" t="s">
        <v>157</v>
      </c>
      <c r="F20" s="108">
        <v>38765</v>
      </c>
      <c r="G20" s="141" t="s">
        <v>80</v>
      </c>
      <c r="H20" s="26"/>
      <c r="I20" s="75">
        <v>9.33</v>
      </c>
      <c r="J20" s="112">
        <f t="shared" si="5"/>
        <v>3.11</v>
      </c>
      <c r="K20" s="89">
        <v>7.8</v>
      </c>
      <c r="L20" s="62">
        <f t="shared" si="6"/>
        <v>31.2</v>
      </c>
      <c r="M20" s="26">
        <v>41.13</v>
      </c>
      <c r="N20" s="62">
        <f t="shared" si="7"/>
        <v>30.48869438366156</v>
      </c>
      <c r="O20" s="88">
        <f t="shared" si="8"/>
        <v>64.798694383661569</v>
      </c>
      <c r="P20" s="90">
        <f t="shared" si="9"/>
        <v>0.6479869438366157</v>
      </c>
      <c r="Q20" s="107" t="s">
        <v>287</v>
      </c>
      <c r="R20" s="10"/>
      <c r="S20" s="10"/>
      <c r="T20" s="3"/>
      <c r="U20" s="3"/>
    </row>
    <row r="21" spans="1:21" ht="19.2" customHeight="1">
      <c r="A21" s="27">
        <v>14</v>
      </c>
      <c r="B21" s="85">
        <v>10</v>
      </c>
      <c r="C21" s="124" t="s">
        <v>243</v>
      </c>
      <c r="D21" s="124" t="s">
        <v>76</v>
      </c>
      <c r="E21" s="124" t="s">
        <v>244</v>
      </c>
      <c r="F21" s="92">
        <v>38977</v>
      </c>
      <c r="G21" s="138" t="s">
        <v>224</v>
      </c>
      <c r="H21" s="26"/>
      <c r="I21" s="75">
        <v>10.83</v>
      </c>
      <c r="J21" s="112">
        <f t="shared" si="5"/>
        <v>3.61</v>
      </c>
      <c r="K21" s="89">
        <v>9.3000000000000007</v>
      </c>
      <c r="L21" s="62">
        <f t="shared" si="6"/>
        <v>37.200000000000003</v>
      </c>
      <c r="M21" s="26">
        <v>56.34</v>
      </c>
      <c r="N21" s="62">
        <f t="shared" si="7"/>
        <v>22.257720979765708</v>
      </c>
      <c r="O21" s="88">
        <f t="shared" si="8"/>
        <v>63.06772097976571</v>
      </c>
      <c r="P21" s="90">
        <f t="shared" si="9"/>
        <v>0.63067720979765707</v>
      </c>
      <c r="Q21" s="91" t="s">
        <v>30</v>
      </c>
      <c r="R21" s="10"/>
      <c r="S21" s="10"/>
      <c r="T21" s="3"/>
      <c r="U21" s="3"/>
    </row>
    <row r="22" spans="1:21" ht="19.2" customHeight="1">
      <c r="A22" s="27">
        <v>15</v>
      </c>
      <c r="B22" s="85">
        <v>10</v>
      </c>
      <c r="C22" s="123" t="s">
        <v>274</v>
      </c>
      <c r="D22" s="123" t="s">
        <v>127</v>
      </c>
      <c r="E22" s="123" t="s">
        <v>275</v>
      </c>
      <c r="F22" s="92">
        <v>38917</v>
      </c>
      <c r="G22" s="139" t="s">
        <v>28</v>
      </c>
      <c r="H22" s="26"/>
      <c r="I22" s="75">
        <v>11</v>
      </c>
      <c r="J22" s="112">
        <f t="shared" si="5"/>
        <v>3.6666666666666665</v>
      </c>
      <c r="K22" s="89">
        <v>8.3000000000000007</v>
      </c>
      <c r="L22" s="62">
        <f t="shared" si="6"/>
        <v>33.200000000000003</v>
      </c>
      <c r="M22" s="26">
        <v>47.88</v>
      </c>
      <c r="N22" s="62">
        <f t="shared" si="7"/>
        <v>26.19047619047619</v>
      </c>
      <c r="O22" s="88">
        <f t="shared" si="8"/>
        <v>63.057142857142857</v>
      </c>
      <c r="P22" s="90">
        <f t="shared" si="9"/>
        <v>0.63057142857142856</v>
      </c>
      <c r="Q22" s="91" t="s">
        <v>39</v>
      </c>
      <c r="R22" s="10"/>
      <c r="S22" s="10"/>
      <c r="T22" s="3"/>
      <c r="U22" s="3"/>
    </row>
    <row r="23" spans="1:21" ht="19.2" customHeight="1">
      <c r="A23" s="27">
        <v>16</v>
      </c>
      <c r="B23" s="85">
        <v>10</v>
      </c>
      <c r="C23" s="124" t="s">
        <v>245</v>
      </c>
      <c r="D23" s="124" t="s">
        <v>246</v>
      </c>
      <c r="E23" s="124" t="s">
        <v>247</v>
      </c>
      <c r="F23" s="92">
        <v>39071</v>
      </c>
      <c r="G23" s="138" t="s">
        <v>224</v>
      </c>
      <c r="H23" s="26"/>
      <c r="I23" s="75">
        <v>13.6</v>
      </c>
      <c r="J23" s="112">
        <f t="shared" si="5"/>
        <v>4.5333333333333332</v>
      </c>
      <c r="K23" s="89">
        <v>7.8</v>
      </c>
      <c r="L23" s="62">
        <f t="shared" si="6"/>
        <v>31.2</v>
      </c>
      <c r="M23" s="26">
        <v>47.16</v>
      </c>
      <c r="N23" s="62">
        <f t="shared" si="7"/>
        <v>26.590330788804074</v>
      </c>
      <c r="O23" s="88">
        <f t="shared" si="8"/>
        <v>62.323664122137409</v>
      </c>
      <c r="P23" s="90">
        <f t="shared" si="9"/>
        <v>0.62323664122137412</v>
      </c>
      <c r="Q23" s="91" t="s">
        <v>30</v>
      </c>
      <c r="R23" s="10"/>
      <c r="S23" s="10"/>
      <c r="T23" s="3"/>
      <c r="U23" s="3"/>
    </row>
    <row r="24" spans="1:21" ht="19.2" customHeight="1">
      <c r="A24" s="27">
        <v>17</v>
      </c>
      <c r="B24" s="85">
        <v>10</v>
      </c>
      <c r="C24" s="142" t="s">
        <v>260</v>
      </c>
      <c r="D24" s="142" t="s">
        <v>125</v>
      </c>
      <c r="E24" s="142" t="s">
        <v>123</v>
      </c>
      <c r="F24" s="145">
        <v>39007</v>
      </c>
      <c r="G24" s="148" t="s">
        <v>284</v>
      </c>
      <c r="H24" s="75"/>
      <c r="I24" s="75">
        <v>8.85</v>
      </c>
      <c r="J24" s="112">
        <f t="shared" si="5"/>
        <v>2.95</v>
      </c>
      <c r="K24" s="89">
        <v>7.5</v>
      </c>
      <c r="L24" s="62">
        <f t="shared" si="6"/>
        <v>30</v>
      </c>
      <c r="M24" s="26">
        <v>42.7</v>
      </c>
      <c r="N24" s="62">
        <f t="shared" si="7"/>
        <v>29.36768149882904</v>
      </c>
      <c r="O24" s="88">
        <f t="shared" si="8"/>
        <v>62.317681498829046</v>
      </c>
      <c r="P24" s="90">
        <f t="shared" si="9"/>
        <v>0.62317681498829047</v>
      </c>
      <c r="Q24" s="148" t="s">
        <v>32</v>
      </c>
      <c r="R24" s="10"/>
      <c r="S24" s="10"/>
      <c r="T24" s="3"/>
      <c r="U24" s="3"/>
    </row>
    <row r="25" spans="1:21" ht="19.2" customHeight="1">
      <c r="A25" s="27">
        <v>18</v>
      </c>
      <c r="B25" s="85">
        <v>10</v>
      </c>
      <c r="C25" s="136" t="s">
        <v>265</v>
      </c>
      <c r="D25" s="136" t="s">
        <v>127</v>
      </c>
      <c r="E25" s="136" t="s">
        <v>266</v>
      </c>
      <c r="F25" s="144">
        <v>38888</v>
      </c>
      <c r="G25" s="147" t="s">
        <v>163</v>
      </c>
      <c r="H25" s="26"/>
      <c r="I25" s="75">
        <v>10.6</v>
      </c>
      <c r="J25" s="112">
        <f t="shared" si="5"/>
        <v>3.5333333333333332</v>
      </c>
      <c r="K25" s="89">
        <v>7.3</v>
      </c>
      <c r="L25" s="62">
        <f t="shared" si="6"/>
        <v>29.2</v>
      </c>
      <c r="M25" s="26">
        <v>42.45</v>
      </c>
      <c r="N25" s="62">
        <f t="shared" si="7"/>
        <v>29.540636042402824</v>
      </c>
      <c r="O25" s="88">
        <f t="shared" si="8"/>
        <v>62.273969375736158</v>
      </c>
      <c r="P25" s="90">
        <f t="shared" si="9"/>
        <v>0.6227396937573616</v>
      </c>
      <c r="Q25" s="152" t="s">
        <v>286</v>
      </c>
      <c r="R25" s="10"/>
      <c r="S25" s="10"/>
      <c r="T25" s="3"/>
      <c r="U25" s="3"/>
    </row>
    <row r="26" spans="1:21" ht="19.2" customHeight="1">
      <c r="A26" s="27">
        <v>19</v>
      </c>
      <c r="B26" s="85">
        <v>10</v>
      </c>
      <c r="C26" s="136" t="s">
        <v>267</v>
      </c>
      <c r="D26" s="136" t="s">
        <v>71</v>
      </c>
      <c r="E26" s="136" t="s">
        <v>88</v>
      </c>
      <c r="F26" s="144">
        <v>38978</v>
      </c>
      <c r="G26" s="147" t="s">
        <v>163</v>
      </c>
      <c r="H26" s="26"/>
      <c r="I26" s="75">
        <v>9.16</v>
      </c>
      <c r="J26" s="112">
        <f t="shared" si="5"/>
        <v>3.0533333333333332</v>
      </c>
      <c r="K26" s="89">
        <v>6.3</v>
      </c>
      <c r="L26" s="62">
        <f t="shared" si="6"/>
        <v>25.2</v>
      </c>
      <c r="M26" s="26">
        <v>38.39</v>
      </c>
      <c r="N26" s="62">
        <f t="shared" si="7"/>
        <v>32.664756446991404</v>
      </c>
      <c r="O26" s="88">
        <f t="shared" si="8"/>
        <v>60.918089780324735</v>
      </c>
      <c r="P26" s="90">
        <f t="shared" si="9"/>
        <v>0.60918089780324736</v>
      </c>
      <c r="Q26" s="152" t="s">
        <v>286</v>
      </c>
      <c r="R26" s="10"/>
      <c r="S26" s="10"/>
      <c r="T26" s="3"/>
      <c r="U26" s="3"/>
    </row>
    <row r="27" spans="1:21" ht="19.2" customHeight="1">
      <c r="A27" s="27">
        <v>20</v>
      </c>
      <c r="B27" s="85">
        <v>10</v>
      </c>
      <c r="C27" s="135" t="s">
        <v>272</v>
      </c>
      <c r="D27" s="135" t="s">
        <v>273</v>
      </c>
      <c r="E27" s="127" t="s">
        <v>88</v>
      </c>
      <c r="F27" s="143">
        <v>39170</v>
      </c>
      <c r="G27" s="135" t="s">
        <v>101</v>
      </c>
      <c r="H27" s="75"/>
      <c r="I27" s="75">
        <v>10.33</v>
      </c>
      <c r="J27" s="112">
        <f t="shared" si="5"/>
        <v>3.4433333333333334</v>
      </c>
      <c r="K27" s="89">
        <v>7.6</v>
      </c>
      <c r="L27" s="62">
        <f t="shared" si="6"/>
        <v>30.4</v>
      </c>
      <c r="M27" s="26">
        <v>48.7</v>
      </c>
      <c r="N27" s="62">
        <f t="shared" si="7"/>
        <v>25.74948665297741</v>
      </c>
      <c r="O27" s="88">
        <f t="shared" si="8"/>
        <v>59.592819986310744</v>
      </c>
      <c r="P27" s="90">
        <f t="shared" si="9"/>
        <v>0.59592819986310741</v>
      </c>
      <c r="Q27" s="135" t="s">
        <v>288</v>
      </c>
      <c r="R27" s="10"/>
      <c r="S27" s="10"/>
      <c r="T27" s="3"/>
      <c r="U27" s="3"/>
    </row>
    <row r="28" spans="1:21" ht="19.2" customHeight="1">
      <c r="A28" s="27">
        <v>21</v>
      </c>
      <c r="B28" s="85">
        <v>10</v>
      </c>
      <c r="C28" s="124" t="s">
        <v>280</v>
      </c>
      <c r="D28" s="124" t="s">
        <v>57</v>
      </c>
      <c r="E28" s="124" t="s">
        <v>74</v>
      </c>
      <c r="F28" s="92">
        <v>46299</v>
      </c>
      <c r="G28" s="150" t="s">
        <v>166</v>
      </c>
      <c r="H28" s="26"/>
      <c r="I28" s="75">
        <v>9.5</v>
      </c>
      <c r="J28" s="112">
        <f t="shared" si="5"/>
        <v>3.1666666666666665</v>
      </c>
      <c r="K28" s="89">
        <v>8</v>
      </c>
      <c r="L28" s="62">
        <f t="shared" si="6"/>
        <v>32</v>
      </c>
      <c r="M28" s="26">
        <v>57.8</v>
      </c>
      <c r="N28" s="62">
        <f t="shared" si="7"/>
        <v>21.695501730103807</v>
      </c>
      <c r="O28" s="88">
        <f t="shared" si="8"/>
        <v>56.862168396770471</v>
      </c>
      <c r="P28" s="90">
        <f t="shared" si="9"/>
        <v>0.56862168396770474</v>
      </c>
      <c r="Q28" s="132" t="s">
        <v>42</v>
      </c>
      <c r="R28" s="10"/>
      <c r="S28" s="10"/>
      <c r="T28" s="3"/>
      <c r="U28" s="3"/>
    </row>
    <row r="29" spans="1:21" ht="19.2" customHeight="1">
      <c r="A29" s="27">
        <v>22</v>
      </c>
      <c r="B29" s="85">
        <v>10</v>
      </c>
      <c r="C29" s="126" t="s">
        <v>268</v>
      </c>
      <c r="D29" s="126" t="s">
        <v>269</v>
      </c>
      <c r="E29" s="126" t="s">
        <v>202</v>
      </c>
      <c r="F29" s="146">
        <v>38824</v>
      </c>
      <c r="G29" s="149" t="s">
        <v>80</v>
      </c>
      <c r="H29" s="26"/>
      <c r="I29" s="75">
        <v>7.8</v>
      </c>
      <c r="J29" s="112">
        <f t="shared" si="5"/>
        <v>2.6</v>
      </c>
      <c r="K29" s="89">
        <v>7.1</v>
      </c>
      <c r="L29" s="62">
        <f t="shared" si="6"/>
        <v>28.4</v>
      </c>
      <c r="M29" s="26">
        <v>48.54</v>
      </c>
      <c r="N29" s="62">
        <f t="shared" si="7"/>
        <v>25.834363411619282</v>
      </c>
      <c r="O29" s="88">
        <f t="shared" si="8"/>
        <v>56.834363411619279</v>
      </c>
      <c r="P29" s="90">
        <f t="shared" si="9"/>
        <v>0.56834363411619282</v>
      </c>
      <c r="Q29" s="149" t="s">
        <v>287</v>
      </c>
      <c r="R29" s="10"/>
      <c r="S29" s="10"/>
      <c r="T29" s="3"/>
      <c r="U29" s="3"/>
    </row>
    <row r="30" spans="1:21" ht="19.2" customHeight="1">
      <c r="A30" s="27">
        <v>23</v>
      </c>
      <c r="B30" s="85">
        <v>10</v>
      </c>
      <c r="C30" s="126" t="s">
        <v>278</v>
      </c>
      <c r="D30" s="126" t="s">
        <v>212</v>
      </c>
      <c r="E30" s="126" t="s">
        <v>152</v>
      </c>
      <c r="F30" s="129">
        <v>38953</v>
      </c>
      <c r="G30" s="130" t="s">
        <v>28</v>
      </c>
      <c r="H30" s="26"/>
      <c r="I30" s="12">
        <v>13.66</v>
      </c>
      <c r="J30" s="112">
        <f t="shared" si="5"/>
        <v>4.5533333333333328</v>
      </c>
      <c r="K30" s="89">
        <v>7.6</v>
      </c>
      <c r="L30" s="62">
        <f t="shared" si="6"/>
        <v>30.4</v>
      </c>
      <c r="M30" s="26">
        <v>60.03</v>
      </c>
      <c r="N30" s="62">
        <f t="shared" si="7"/>
        <v>20.889555222388804</v>
      </c>
      <c r="O30" s="88">
        <f t="shared" si="8"/>
        <v>55.842888555722141</v>
      </c>
      <c r="P30" s="90">
        <f t="shared" si="9"/>
        <v>0.55842888555722137</v>
      </c>
      <c r="Q30" s="132" t="s">
        <v>39</v>
      </c>
      <c r="R30" s="10"/>
      <c r="S30" s="10"/>
      <c r="T30" s="3"/>
      <c r="U30" s="3"/>
    </row>
    <row r="31" spans="1:21" ht="19.2" customHeight="1">
      <c r="A31" s="27">
        <v>24</v>
      </c>
      <c r="B31" s="85">
        <v>10</v>
      </c>
      <c r="C31" s="127" t="s">
        <v>250</v>
      </c>
      <c r="D31" s="127" t="s">
        <v>251</v>
      </c>
      <c r="E31" s="126" t="s">
        <v>83</v>
      </c>
      <c r="F31" s="133">
        <v>38875</v>
      </c>
      <c r="G31" s="130" t="s">
        <v>56</v>
      </c>
      <c r="H31" s="26"/>
      <c r="I31" s="75">
        <v>10.6</v>
      </c>
      <c r="J31" s="112">
        <f t="shared" si="5"/>
        <v>3.5333333333333332</v>
      </c>
      <c r="K31" s="89">
        <v>7.4</v>
      </c>
      <c r="L31" s="62">
        <f t="shared" si="6"/>
        <v>29.6</v>
      </c>
      <c r="M31" s="26">
        <v>56.32</v>
      </c>
      <c r="N31" s="62">
        <f t="shared" si="7"/>
        <v>22.265625</v>
      </c>
      <c r="O31" s="88">
        <f t="shared" si="8"/>
        <v>55.398958333333333</v>
      </c>
      <c r="P31" s="90">
        <f t="shared" si="9"/>
        <v>0.55398958333333337</v>
      </c>
      <c r="Q31" s="132" t="s">
        <v>31</v>
      </c>
      <c r="R31" s="10"/>
      <c r="S31" s="10"/>
      <c r="T31" s="3"/>
      <c r="U31" s="3"/>
    </row>
    <row r="32" spans="1:21" ht="19.2" customHeight="1">
      <c r="A32" s="27">
        <v>25</v>
      </c>
      <c r="B32" s="85">
        <v>10</v>
      </c>
      <c r="C32" s="114" t="s">
        <v>252</v>
      </c>
      <c r="D32" s="114" t="s">
        <v>253</v>
      </c>
      <c r="E32" s="114" t="s">
        <v>254</v>
      </c>
      <c r="F32" s="111">
        <v>38868</v>
      </c>
      <c r="G32" s="110" t="s">
        <v>56</v>
      </c>
      <c r="H32" s="75"/>
      <c r="I32" s="14">
        <v>4.66</v>
      </c>
      <c r="J32" s="112">
        <f t="shared" si="5"/>
        <v>1.5533333333333335</v>
      </c>
      <c r="K32" s="89">
        <v>6.1</v>
      </c>
      <c r="L32" s="62">
        <f t="shared" si="6"/>
        <v>24.4</v>
      </c>
      <c r="M32" s="26">
        <v>43.46</v>
      </c>
      <c r="N32" s="62">
        <f t="shared" si="7"/>
        <v>28.854118729866542</v>
      </c>
      <c r="O32" s="88">
        <f t="shared" si="8"/>
        <v>54.807452063199875</v>
      </c>
      <c r="P32" s="90">
        <f t="shared" si="9"/>
        <v>0.5480745206319988</v>
      </c>
      <c r="Q32" s="91" t="s">
        <v>31</v>
      </c>
      <c r="R32" s="10"/>
      <c r="S32" s="10"/>
      <c r="T32" s="3"/>
      <c r="U32" s="3"/>
    </row>
    <row r="33" spans="1:21" ht="19.2" customHeight="1">
      <c r="A33" s="27">
        <v>26</v>
      </c>
      <c r="B33" s="85">
        <v>10</v>
      </c>
      <c r="C33" s="114" t="s">
        <v>94</v>
      </c>
      <c r="D33" s="123" t="s">
        <v>281</v>
      </c>
      <c r="E33" s="123" t="s">
        <v>88</v>
      </c>
      <c r="F33" s="92">
        <v>39060</v>
      </c>
      <c r="G33" s="91" t="s">
        <v>285</v>
      </c>
      <c r="I33" s="75">
        <v>10.16</v>
      </c>
      <c r="J33" s="112">
        <f t="shared" si="5"/>
        <v>3.3866666666666663</v>
      </c>
      <c r="K33" s="89">
        <v>6.9</v>
      </c>
      <c r="L33" s="62">
        <f t="shared" si="6"/>
        <v>27.6</v>
      </c>
      <c r="M33" s="26">
        <v>54.88</v>
      </c>
      <c r="N33" s="62">
        <f t="shared" si="7"/>
        <v>22.849854227405245</v>
      </c>
      <c r="O33" s="88">
        <f t="shared" si="8"/>
        <v>53.83652089407191</v>
      </c>
      <c r="P33" s="90">
        <f t="shared" si="9"/>
        <v>0.53836520894071915</v>
      </c>
      <c r="Q33" s="91" t="s">
        <v>107</v>
      </c>
      <c r="R33" s="10"/>
      <c r="S33" s="10"/>
      <c r="T33" s="3"/>
      <c r="U33" s="3"/>
    </row>
    <row r="34" spans="1:21" ht="19.2" customHeight="1">
      <c r="A34" s="27">
        <v>27</v>
      </c>
      <c r="B34" s="85">
        <v>10</v>
      </c>
      <c r="C34" s="114" t="s">
        <v>255</v>
      </c>
      <c r="D34" s="114" t="s">
        <v>92</v>
      </c>
      <c r="E34" s="114" t="s">
        <v>150</v>
      </c>
      <c r="F34" s="111">
        <v>39057</v>
      </c>
      <c r="G34" s="110" t="s">
        <v>56</v>
      </c>
      <c r="H34" s="26"/>
      <c r="I34" s="75">
        <v>8.5</v>
      </c>
      <c r="J34" s="112">
        <f t="shared" si="5"/>
        <v>2.8333333333333335</v>
      </c>
      <c r="K34" s="89">
        <v>5.5</v>
      </c>
      <c r="L34" s="62">
        <f t="shared" si="6"/>
        <v>22</v>
      </c>
      <c r="M34" s="26">
        <v>55.55</v>
      </c>
      <c r="N34" s="62">
        <f t="shared" si="7"/>
        <v>22.574257425742577</v>
      </c>
      <c r="O34" s="88">
        <f t="shared" si="8"/>
        <v>47.407590759075909</v>
      </c>
      <c r="P34" s="90">
        <f t="shared" si="9"/>
        <v>0.47407590759075907</v>
      </c>
      <c r="Q34" s="91" t="s">
        <v>31</v>
      </c>
      <c r="R34" s="10"/>
      <c r="S34" s="10"/>
      <c r="T34" s="3"/>
      <c r="U34" s="3"/>
    </row>
    <row r="35" spans="1:21" ht="19.2" customHeight="1">
      <c r="A35" s="29"/>
      <c r="B35" s="76"/>
      <c r="C35" s="77"/>
      <c r="D35" s="77"/>
      <c r="E35" s="77"/>
      <c r="F35" s="78"/>
      <c r="G35" s="79"/>
      <c r="H35" s="80"/>
      <c r="I35" s="81"/>
      <c r="J35" s="82"/>
      <c r="K35" s="70"/>
      <c r="L35" s="82"/>
      <c r="M35" s="80"/>
      <c r="N35" s="82"/>
      <c r="O35" s="83"/>
      <c r="P35" s="84"/>
      <c r="Q35" s="58"/>
      <c r="R35" s="10"/>
      <c r="S35" s="10"/>
      <c r="T35" s="3"/>
      <c r="U35" s="3"/>
    </row>
    <row r="38" spans="1:21">
      <c r="B38" s="18" t="s">
        <v>323</v>
      </c>
      <c r="D38" s="15" t="s">
        <v>238</v>
      </c>
    </row>
    <row r="41" spans="1:21">
      <c r="B41" s="18" t="s">
        <v>46</v>
      </c>
      <c r="D41" s="15" t="s">
        <v>48</v>
      </c>
    </row>
    <row r="42" spans="1:21">
      <c r="D42" s="15" t="s">
        <v>47</v>
      </c>
    </row>
    <row r="43" spans="1:21">
      <c r="D43" s="15" t="s">
        <v>239</v>
      </c>
    </row>
    <row r="44" spans="1:21">
      <c r="D44" s="15" t="s">
        <v>240</v>
      </c>
    </row>
    <row r="45" spans="1:21">
      <c r="D45" s="15" t="s">
        <v>241</v>
      </c>
    </row>
  </sheetData>
  <autoFilter ref="A6:Q7">
    <filterColumn colId="8" showButton="0"/>
    <filterColumn colId="10" showButton="0"/>
    <filterColumn colId="12" showButton="0"/>
    <sortState ref="A9:S13">
      <sortCondition descending="1" ref="O6:O7"/>
    </sortState>
  </autoFilter>
  <sortState ref="A9:Q34">
    <sortCondition descending="1" ref="O9:O34"/>
  </sortState>
  <mergeCells count="17">
    <mergeCell ref="X6:Y6"/>
    <mergeCell ref="M6:N6"/>
    <mergeCell ref="O6:O7"/>
    <mergeCell ref="P6:P7"/>
    <mergeCell ref="Q6:Q7"/>
    <mergeCell ref="T6:U6"/>
    <mergeCell ref="V6:W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</mergeCells>
  <pageMargins left="0.7" right="0.7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6"/>
  <sheetViews>
    <sheetView topLeftCell="B8" zoomScale="80" zoomScaleNormal="80" workbookViewId="0">
      <selection activeCell="S5" sqref="S5"/>
    </sheetView>
  </sheetViews>
  <sheetFormatPr defaultRowHeight="13.2"/>
  <cols>
    <col min="1" max="1" width="9.44140625" style="18" bestFit="1" customWidth="1"/>
    <col min="2" max="2" width="10.5546875" style="18" customWidth="1"/>
    <col min="3" max="3" width="14.6640625" style="15" customWidth="1"/>
    <col min="4" max="4" width="15" style="15" customWidth="1"/>
    <col min="5" max="5" width="18.6640625" style="15" customWidth="1"/>
    <col min="6" max="6" width="11.6640625" style="15" customWidth="1"/>
    <col min="7" max="7" width="31.6640625" style="15" customWidth="1"/>
    <col min="8" max="8" width="11.109375" style="15" customWidth="1"/>
    <col min="9" max="9" width="7.6640625" style="33" customWidth="1"/>
    <col min="10" max="10" width="8" style="15" customWidth="1"/>
    <col min="11" max="11" width="6.88671875" style="15" customWidth="1"/>
    <col min="12" max="12" width="6.6640625" style="15" customWidth="1"/>
    <col min="13" max="13" width="7.33203125" style="15" customWidth="1"/>
    <col min="14" max="14" width="8.109375" style="15" customWidth="1"/>
    <col min="15" max="15" width="9.33203125" style="15" customWidth="1"/>
    <col min="16" max="16" width="10.6640625" style="15" customWidth="1"/>
    <col min="17" max="17" width="42.33203125" style="15" customWidth="1"/>
    <col min="19" max="19" width="8.5546875" customWidth="1"/>
    <col min="20" max="20" width="0" hidden="1" customWidth="1"/>
    <col min="21" max="21" width="22.88671875" customWidth="1"/>
    <col min="22" max="22" width="3" customWidth="1"/>
    <col min="23" max="23" width="17.5546875" customWidth="1"/>
    <col min="24" max="24" width="15.109375" customWidth="1"/>
    <col min="25" max="25" width="11.44140625" customWidth="1"/>
    <col min="26" max="26" width="26.44140625" customWidth="1"/>
  </cols>
  <sheetData>
    <row r="1" spans="1:25" s="24" customFormat="1" ht="15.6">
      <c r="A1" s="34"/>
      <c r="B1" s="34"/>
      <c r="C1" s="28"/>
      <c r="D1" s="28"/>
      <c r="E1" s="28"/>
      <c r="F1" s="28"/>
      <c r="G1" s="28"/>
      <c r="H1" s="28"/>
      <c r="I1" s="30"/>
      <c r="J1" s="28"/>
      <c r="K1" s="28"/>
      <c r="L1" s="28"/>
      <c r="M1" s="28"/>
      <c r="N1" s="28"/>
      <c r="O1" s="28"/>
      <c r="P1" s="28"/>
      <c r="Q1" s="28"/>
    </row>
    <row r="2" spans="1:25" s="24" customFormat="1" ht="15.6">
      <c r="A2" s="154" t="s">
        <v>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34"/>
      <c r="R2" s="34"/>
      <c r="S2" s="34"/>
      <c r="T2" s="23"/>
      <c r="U2" s="23"/>
      <c r="V2" s="23"/>
      <c r="W2" s="23"/>
      <c r="X2" s="23"/>
      <c r="Y2" s="23"/>
    </row>
    <row r="3" spans="1:25" s="24" customFormat="1" ht="15.6">
      <c r="A3" s="155" t="s">
        <v>322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35"/>
      <c r="R3" s="35"/>
      <c r="S3" s="35"/>
      <c r="T3" s="23"/>
      <c r="U3" s="23"/>
      <c r="V3" s="23"/>
      <c r="W3" s="23"/>
      <c r="X3" s="23"/>
      <c r="Y3" s="23"/>
    </row>
    <row r="4" spans="1:25" s="24" customFormat="1" ht="15.6">
      <c r="A4" s="155" t="s">
        <v>234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35"/>
      <c r="R4" s="35"/>
      <c r="S4" s="35"/>
      <c r="T4" s="23"/>
      <c r="U4" s="23"/>
      <c r="V4" s="23"/>
      <c r="W4" s="23"/>
      <c r="X4" s="23"/>
      <c r="Y4" s="23"/>
    </row>
    <row r="5" spans="1:25" s="24" customFormat="1" ht="15.6">
      <c r="A5" s="35"/>
      <c r="B5" s="35"/>
      <c r="C5" s="35"/>
      <c r="D5" s="35"/>
      <c r="E5" s="35"/>
      <c r="F5" s="35"/>
      <c r="G5" s="35"/>
      <c r="H5" s="35"/>
      <c r="I5" s="31"/>
      <c r="J5" s="35"/>
      <c r="K5" s="35"/>
      <c r="L5" s="35"/>
      <c r="M5" s="35"/>
      <c r="N5" s="35"/>
      <c r="O5" s="35"/>
      <c r="P5" s="35"/>
      <c r="Q5" s="35"/>
      <c r="R5" s="35"/>
      <c r="S5" s="35"/>
      <c r="T5" s="23"/>
      <c r="U5" s="23"/>
      <c r="V5" s="23"/>
      <c r="W5" s="23"/>
      <c r="X5" s="23"/>
      <c r="Y5" s="23"/>
    </row>
    <row r="6" spans="1:25" ht="41.25" customHeight="1">
      <c r="A6" s="156" t="s">
        <v>0</v>
      </c>
      <c r="B6" s="158" t="s">
        <v>45</v>
      </c>
      <c r="C6" s="36" t="s">
        <v>15</v>
      </c>
      <c r="D6" s="36" t="s">
        <v>16</v>
      </c>
      <c r="E6" s="36" t="s">
        <v>17</v>
      </c>
      <c r="F6" s="160" t="s">
        <v>1</v>
      </c>
      <c r="G6" s="160" t="s">
        <v>2</v>
      </c>
      <c r="H6" s="160" t="s">
        <v>37</v>
      </c>
      <c r="I6" s="162" t="s">
        <v>110</v>
      </c>
      <c r="J6" s="163"/>
      <c r="K6" s="162" t="s">
        <v>14</v>
      </c>
      <c r="L6" s="163"/>
      <c r="M6" s="162" t="s">
        <v>13</v>
      </c>
      <c r="N6" s="163"/>
      <c r="O6" s="160" t="s">
        <v>5</v>
      </c>
      <c r="P6" s="164" t="s">
        <v>6</v>
      </c>
      <c r="Q6" s="164" t="s">
        <v>3</v>
      </c>
      <c r="R6" s="9"/>
      <c r="S6" s="9"/>
      <c r="T6" s="165" t="s">
        <v>11</v>
      </c>
      <c r="U6" s="165"/>
      <c r="V6" s="165" t="s">
        <v>109</v>
      </c>
      <c r="W6" s="165"/>
      <c r="X6" s="165" t="s">
        <v>10</v>
      </c>
      <c r="Y6" s="165"/>
    </row>
    <row r="7" spans="1:25" ht="23.25" customHeight="1">
      <c r="A7" s="157"/>
      <c r="B7" s="159"/>
      <c r="C7" s="37"/>
      <c r="D7" s="37"/>
      <c r="E7" s="37"/>
      <c r="F7" s="161"/>
      <c r="G7" s="161"/>
      <c r="H7" s="161"/>
      <c r="I7" s="32" t="s">
        <v>8</v>
      </c>
      <c r="J7" s="4" t="s">
        <v>7</v>
      </c>
      <c r="K7" s="5" t="s">
        <v>8</v>
      </c>
      <c r="L7" s="4" t="s">
        <v>7</v>
      </c>
      <c r="M7" s="38" t="s">
        <v>8</v>
      </c>
      <c r="N7" s="4" t="s">
        <v>7</v>
      </c>
      <c r="O7" s="161"/>
      <c r="P7" s="164"/>
      <c r="Q7" s="164"/>
      <c r="R7" s="9"/>
      <c r="S7" s="9"/>
      <c r="T7" s="7" t="s">
        <v>12</v>
      </c>
      <c r="U7" s="7">
        <v>20</v>
      </c>
      <c r="V7" s="7"/>
      <c r="W7" s="7">
        <v>40</v>
      </c>
      <c r="X7" s="7"/>
      <c r="Y7" s="7">
        <v>40</v>
      </c>
    </row>
    <row r="8" spans="1:25" ht="19.2" customHeight="1">
      <c r="A8" s="27">
        <v>1</v>
      </c>
      <c r="B8" s="85">
        <v>11</v>
      </c>
      <c r="C8" s="91" t="s">
        <v>296</v>
      </c>
      <c r="D8" s="91" t="s">
        <v>151</v>
      </c>
      <c r="E8" s="91" t="s">
        <v>128</v>
      </c>
      <c r="F8" s="92">
        <v>38424</v>
      </c>
      <c r="G8" s="110" t="s">
        <v>164</v>
      </c>
      <c r="H8" s="26" t="s">
        <v>43</v>
      </c>
      <c r="I8" s="75">
        <v>15.83</v>
      </c>
      <c r="J8" s="112">
        <f t="shared" ref="J8:J26" si="0">$U$7*I8/$U$8</f>
        <v>5.2766666666666673</v>
      </c>
      <c r="K8" s="89">
        <v>10</v>
      </c>
      <c r="L8" s="62">
        <f t="shared" ref="L8:L26" si="1">$W$7*K8/$W$8</f>
        <v>40</v>
      </c>
      <c r="M8" s="26">
        <v>32.08</v>
      </c>
      <c r="N8" s="62">
        <f t="shared" ref="N8:N25" si="2">($Y$7*$Y$8)/M8</f>
        <v>40</v>
      </c>
      <c r="O8" s="88">
        <f t="shared" ref="O8:O26" si="3">J8+L8+N8</f>
        <v>85.276666666666671</v>
      </c>
      <c r="P8" s="90">
        <f t="shared" ref="P8:P26" si="4">O8/100</f>
        <v>0.85276666666666667</v>
      </c>
      <c r="Q8" s="110" t="s">
        <v>33</v>
      </c>
      <c r="R8" s="10"/>
      <c r="S8" s="10"/>
      <c r="T8" s="7"/>
      <c r="U8" s="7">
        <v>60</v>
      </c>
      <c r="V8" s="7"/>
      <c r="W8" s="7">
        <f>LARGE(K8:K14,1)</f>
        <v>10</v>
      </c>
      <c r="X8" s="7"/>
      <c r="Y8" s="7">
        <f>SMALL(M8:M14,1)</f>
        <v>32.08</v>
      </c>
    </row>
    <row r="9" spans="1:25" ht="19.2" customHeight="1">
      <c r="A9" s="27">
        <v>2</v>
      </c>
      <c r="B9" s="85">
        <v>11</v>
      </c>
      <c r="C9" s="103" t="s">
        <v>305</v>
      </c>
      <c r="D9" s="103" t="s">
        <v>306</v>
      </c>
      <c r="E9" s="103" t="s">
        <v>211</v>
      </c>
      <c r="F9" s="105">
        <v>38665</v>
      </c>
      <c r="G9" s="103" t="s">
        <v>320</v>
      </c>
      <c r="H9" s="75" t="s">
        <v>44</v>
      </c>
      <c r="I9" s="75">
        <v>10</v>
      </c>
      <c r="J9" s="112">
        <f t="shared" si="0"/>
        <v>3.3333333333333335</v>
      </c>
      <c r="K9" s="89">
        <v>9</v>
      </c>
      <c r="L9" s="62">
        <f t="shared" si="1"/>
        <v>36</v>
      </c>
      <c r="M9" s="26">
        <v>34.17</v>
      </c>
      <c r="N9" s="62">
        <f t="shared" si="2"/>
        <v>37.553409423470875</v>
      </c>
      <c r="O9" s="88">
        <f t="shared" si="3"/>
        <v>76.88674275680421</v>
      </c>
      <c r="P9" s="90">
        <f t="shared" si="4"/>
        <v>0.76886742756804205</v>
      </c>
      <c r="Q9" s="104" t="s">
        <v>286</v>
      </c>
      <c r="R9" s="10"/>
      <c r="S9" s="10"/>
      <c r="T9" s="3"/>
      <c r="U9" s="3"/>
      <c r="V9" s="3"/>
      <c r="W9" s="3"/>
      <c r="X9" s="3"/>
      <c r="Y9" s="3"/>
    </row>
    <row r="10" spans="1:25" s="2" customFormat="1" ht="19.2" customHeight="1">
      <c r="A10" s="27">
        <v>3</v>
      </c>
      <c r="B10" s="85">
        <v>11</v>
      </c>
      <c r="C10" s="96" t="s">
        <v>293</v>
      </c>
      <c r="D10" s="97" t="s">
        <v>269</v>
      </c>
      <c r="E10" s="51" t="s">
        <v>171</v>
      </c>
      <c r="F10" s="98">
        <v>38720</v>
      </c>
      <c r="G10" s="51" t="s">
        <v>78</v>
      </c>
      <c r="H10" s="75" t="s">
        <v>44</v>
      </c>
      <c r="I10" s="75">
        <v>11.83</v>
      </c>
      <c r="J10" s="112">
        <f t="shared" si="0"/>
        <v>3.9433333333333334</v>
      </c>
      <c r="K10" s="89">
        <v>10</v>
      </c>
      <c r="L10" s="62">
        <f t="shared" si="1"/>
        <v>40</v>
      </c>
      <c r="M10" s="26">
        <v>39.1</v>
      </c>
      <c r="N10" s="62">
        <f t="shared" si="2"/>
        <v>32.818414322250632</v>
      </c>
      <c r="O10" s="88">
        <f t="shared" si="3"/>
        <v>76.761747655583974</v>
      </c>
      <c r="P10" s="90">
        <f t="shared" si="4"/>
        <v>0.76761747655583978</v>
      </c>
      <c r="Q10" s="99" t="s">
        <v>40</v>
      </c>
      <c r="R10" s="10"/>
      <c r="S10" s="10"/>
      <c r="T10" s="3"/>
      <c r="U10" s="3"/>
      <c r="V10" s="3"/>
      <c r="W10" s="3"/>
      <c r="X10" s="3"/>
      <c r="Y10" s="3"/>
    </row>
    <row r="11" spans="1:25" ht="19.2" customHeight="1">
      <c r="A11" s="27">
        <v>4</v>
      </c>
      <c r="B11" s="85">
        <v>11</v>
      </c>
      <c r="C11" s="103" t="s">
        <v>298</v>
      </c>
      <c r="D11" s="103" t="s">
        <v>151</v>
      </c>
      <c r="E11" s="103" t="s">
        <v>299</v>
      </c>
      <c r="F11" s="105">
        <v>38533</v>
      </c>
      <c r="G11" s="103" t="s">
        <v>320</v>
      </c>
      <c r="H11" s="75" t="s">
        <v>44</v>
      </c>
      <c r="I11" s="75">
        <v>10.33</v>
      </c>
      <c r="J11" s="112">
        <f t="shared" si="0"/>
        <v>3.4433333333333334</v>
      </c>
      <c r="K11" s="89">
        <v>8.6</v>
      </c>
      <c r="L11" s="62">
        <f t="shared" si="1"/>
        <v>34.4</v>
      </c>
      <c r="M11" s="26">
        <v>35.1</v>
      </c>
      <c r="N11" s="62">
        <f t="shared" si="2"/>
        <v>36.558404558404554</v>
      </c>
      <c r="O11" s="88">
        <f t="shared" si="3"/>
        <v>74.401737891737895</v>
      </c>
      <c r="P11" s="90">
        <f t="shared" si="4"/>
        <v>0.74401737891737896</v>
      </c>
      <c r="Q11" s="104" t="s">
        <v>286</v>
      </c>
      <c r="R11" s="10"/>
      <c r="S11" s="10"/>
      <c r="T11" s="3"/>
      <c r="U11" s="3"/>
    </row>
    <row r="12" spans="1:25" ht="19.2" customHeight="1">
      <c r="A12" s="27">
        <v>5</v>
      </c>
      <c r="B12" s="85">
        <v>11</v>
      </c>
      <c r="C12" s="91" t="s">
        <v>294</v>
      </c>
      <c r="D12" s="91" t="s">
        <v>131</v>
      </c>
      <c r="E12" s="91" t="s">
        <v>295</v>
      </c>
      <c r="F12" s="92">
        <v>38573</v>
      </c>
      <c r="G12" s="110" t="s">
        <v>164</v>
      </c>
      <c r="H12" s="75" t="s">
        <v>44</v>
      </c>
      <c r="I12" s="75">
        <v>10.3</v>
      </c>
      <c r="J12" s="112">
        <f t="shared" si="0"/>
        <v>3.4333333333333331</v>
      </c>
      <c r="K12" s="89">
        <v>9.6</v>
      </c>
      <c r="L12" s="62">
        <f t="shared" si="1"/>
        <v>38.4</v>
      </c>
      <c r="M12" s="26">
        <v>39.5</v>
      </c>
      <c r="N12" s="62">
        <f t="shared" si="2"/>
        <v>32.486075949367084</v>
      </c>
      <c r="O12" s="88">
        <f t="shared" si="3"/>
        <v>74.319409282700406</v>
      </c>
      <c r="P12" s="90">
        <f t="shared" si="4"/>
        <v>0.7431940928270041</v>
      </c>
      <c r="Q12" s="110" t="s">
        <v>33</v>
      </c>
      <c r="R12" s="10"/>
      <c r="S12" s="10"/>
      <c r="T12" s="3"/>
      <c r="U12" s="3"/>
    </row>
    <row r="13" spans="1:25" ht="19.2" customHeight="1">
      <c r="A13" s="27">
        <v>6</v>
      </c>
      <c r="B13" s="85">
        <v>11</v>
      </c>
      <c r="C13" s="96" t="s">
        <v>302</v>
      </c>
      <c r="D13" s="96" t="s">
        <v>303</v>
      </c>
      <c r="E13" s="96" t="s">
        <v>304</v>
      </c>
      <c r="F13" s="92">
        <v>38668</v>
      </c>
      <c r="G13" s="51" t="s">
        <v>18</v>
      </c>
      <c r="H13" s="26"/>
      <c r="I13" s="75">
        <v>12</v>
      </c>
      <c r="J13" s="112">
        <f t="shared" si="0"/>
        <v>4</v>
      </c>
      <c r="K13" s="89">
        <v>9.8000000000000007</v>
      </c>
      <c r="L13" s="62">
        <f t="shared" si="1"/>
        <v>39.200000000000003</v>
      </c>
      <c r="M13" s="26">
        <v>42.45</v>
      </c>
      <c r="N13" s="62">
        <f t="shared" si="2"/>
        <v>30.22850412249705</v>
      </c>
      <c r="O13" s="88">
        <f t="shared" si="3"/>
        <v>73.42850412249706</v>
      </c>
      <c r="P13" s="90">
        <f t="shared" si="4"/>
        <v>0.73428504122497062</v>
      </c>
      <c r="Q13" s="91" t="s">
        <v>286</v>
      </c>
      <c r="R13" s="10"/>
      <c r="S13" s="10"/>
      <c r="T13" s="3"/>
      <c r="U13" s="3"/>
    </row>
    <row r="14" spans="1:25" ht="19.2" customHeight="1">
      <c r="A14" s="27">
        <v>7</v>
      </c>
      <c r="B14" s="85">
        <v>11</v>
      </c>
      <c r="C14" s="91" t="s">
        <v>297</v>
      </c>
      <c r="D14" s="91" t="s">
        <v>87</v>
      </c>
      <c r="E14" s="91" t="s">
        <v>197</v>
      </c>
      <c r="F14" s="92" t="s">
        <v>319</v>
      </c>
      <c r="G14" s="110" t="s">
        <v>164</v>
      </c>
      <c r="H14" s="26"/>
      <c r="I14" s="75">
        <v>9.66</v>
      </c>
      <c r="J14" s="112">
        <f t="shared" si="0"/>
        <v>3.2199999999999998</v>
      </c>
      <c r="K14" s="89">
        <v>10</v>
      </c>
      <c r="L14" s="62">
        <f t="shared" si="1"/>
        <v>40</v>
      </c>
      <c r="M14" s="26">
        <v>43.27</v>
      </c>
      <c r="N14" s="62">
        <f t="shared" si="2"/>
        <v>29.655650566212149</v>
      </c>
      <c r="O14" s="88">
        <f t="shared" si="3"/>
        <v>72.875650566212144</v>
      </c>
      <c r="P14" s="90">
        <f t="shared" si="4"/>
        <v>0.72875650566212147</v>
      </c>
      <c r="Q14" s="110" t="s">
        <v>33</v>
      </c>
      <c r="R14" s="10"/>
      <c r="S14" s="10"/>
      <c r="T14" s="3"/>
      <c r="U14" s="3"/>
    </row>
    <row r="15" spans="1:25" ht="19.2" customHeight="1">
      <c r="A15" s="27">
        <v>8</v>
      </c>
      <c r="B15" s="85">
        <v>11</v>
      </c>
      <c r="C15" s="91" t="s">
        <v>274</v>
      </c>
      <c r="D15" s="91" t="s">
        <v>249</v>
      </c>
      <c r="E15" s="91" t="s">
        <v>171</v>
      </c>
      <c r="F15" s="92">
        <v>38593</v>
      </c>
      <c r="G15" s="110" t="s">
        <v>164</v>
      </c>
      <c r="H15" s="26"/>
      <c r="I15" s="75">
        <v>8.3000000000000007</v>
      </c>
      <c r="J15" s="112">
        <f t="shared" si="0"/>
        <v>2.7666666666666666</v>
      </c>
      <c r="K15" s="89">
        <v>8.5</v>
      </c>
      <c r="L15" s="62">
        <f t="shared" si="1"/>
        <v>34</v>
      </c>
      <c r="M15" s="26">
        <v>35.909999999999997</v>
      </c>
      <c r="N15" s="62">
        <f t="shared" si="2"/>
        <v>35.73377889167363</v>
      </c>
      <c r="O15" s="88">
        <f t="shared" si="3"/>
        <v>72.500445558340289</v>
      </c>
      <c r="P15" s="90">
        <f t="shared" si="4"/>
        <v>0.72500445558340287</v>
      </c>
      <c r="Q15" s="110" t="s">
        <v>33</v>
      </c>
      <c r="R15" s="10"/>
      <c r="S15" s="10"/>
      <c r="T15" s="3"/>
      <c r="U15" s="3"/>
    </row>
    <row r="16" spans="1:25" ht="19.2" customHeight="1">
      <c r="A16" s="27">
        <v>9</v>
      </c>
      <c r="B16" s="85">
        <v>11</v>
      </c>
      <c r="C16" s="103" t="s">
        <v>300</v>
      </c>
      <c r="D16" s="103" t="s">
        <v>76</v>
      </c>
      <c r="E16" s="103" t="s">
        <v>301</v>
      </c>
      <c r="F16" s="105">
        <v>38678</v>
      </c>
      <c r="G16" s="103" t="s">
        <v>320</v>
      </c>
      <c r="H16" s="26"/>
      <c r="I16" s="75">
        <v>9.66</v>
      </c>
      <c r="J16" s="112">
        <f t="shared" si="0"/>
        <v>3.2199999999999998</v>
      </c>
      <c r="K16" s="89">
        <v>9.4</v>
      </c>
      <c r="L16" s="62">
        <f t="shared" si="1"/>
        <v>37.6</v>
      </c>
      <c r="M16" s="26">
        <v>41.2</v>
      </c>
      <c r="N16" s="62">
        <f t="shared" si="2"/>
        <v>31.145631067961158</v>
      </c>
      <c r="O16" s="88">
        <f t="shared" si="3"/>
        <v>71.965631067961155</v>
      </c>
      <c r="P16" s="90">
        <f t="shared" si="4"/>
        <v>0.71965631067961155</v>
      </c>
      <c r="Q16" s="104" t="s">
        <v>286</v>
      </c>
      <c r="R16" s="10"/>
      <c r="S16" s="10"/>
      <c r="T16" s="3"/>
      <c r="U16" s="3"/>
    </row>
    <row r="17" spans="1:21" ht="19.2" customHeight="1">
      <c r="A17" s="27">
        <v>10</v>
      </c>
      <c r="B17" s="85">
        <v>11</v>
      </c>
      <c r="C17" s="96" t="s">
        <v>222</v>
      </c>
      <c r="D17" s="97" t="s">
        <v>151</v>
      </c>
      <c r="E17" s="51" t="s">
        <v>223</v>
      </c>
      <c r="F17" s="98">
        <v>38575</v>
      </c>
      <c r="G17" s="51" t="s">
        <v>78</v>
      </c>
      <c r="H17" s="26"/>
      <c r="I17" s="75">
        <v>12.3</v>
      </c>
      <c r="J17" s="112">
        <f t="shared" si="0"/>
        <v>4.0999999999999996</v>
      </c>
      <c r="K17" s="89">
        <v>8.8000000000000007</v>
      </c>
      <c r="L17" s="62">
        <f t="shared" si="1"/>
        <v>35.200000000000003</v>
      </c>
      <c r="M17" s="26">
        <v>40.1</v>
      </c>
      <c r="N17" s="62">
        <f t="shared" si="2"/>
        <v>31.999999999999993</v>
      </c>
      <c r="O17" s="88">
        <f t="shared" si="3"/>
        <v>71.3</v>
      </c>
      <c r="P17" s="90">
        <f t="shared" si="4"/>
        <v>0.71299999999999997</v>
      </c>
      <c r="Q17" s="51" t="s">
        <v>25</v>
      </c>
      <c r="R17" s="10"/>
      <c r="S17" s="10"/>
      <c r="T17" s="3"/>
      <c r="U17" s="3"/>
    </row>
    <row r="18" spans="1:21" ht="19.2" customHeight="1">
      <c r="A18" s="27">
        <v>11</v>
      </c>
      <c r="B18" s="85">
        <v>11</v>
      </c>
      <c r="C18" s="91" t="s">
        <v>115</v>
      </c>
      <c r="D18" s="91" t="s">
        <v>307</v>
      </c>
      <c r="E18" s="91" t="s">
        <v>116</v>
      </c>
      <c r="F18" s="92">
        <v>38699</v>
      </c>
      <c r="G18" s="91" t="s">
        <v>166</v>
      </c>
      <c r="H18" s="26"/>
      <c r="I18" s="75">
        <v>8.6</v>
      </c>
      <c r="J18" s="112">
        <f t="shared" si="0"/>
        <v>2.8666666666666667</v>
      </c>
      <c r="K18" s="89">
        <v>9.3000000000000007</v>
      </c>
      <c r="L18" s="62">
        <f t="shared" si="1"/>
        <v>37.200000000000003</v>
      </c>
      <c r="M18" s="26">
        <v>43.85</v>
      </c>
      <c r="N18" s="62">
        <f t="shared" si="2"/>
        <v>29.263397947548455</v>
      </c>
      <c r="O18" s="88">
        <f t="shared" si="3"/>
        <v>69.330064614215132</v>
      </c>
      <c r="P18" s="90">
        <f t="shared" si="4"/>
        <v>0.69330064614215137</v>
      </c>
      <c r="Q18" s="110" t="s">
        <v>23</v>
      </c>
      <c r="R18" s="10"/>
      <c r="S18" s="10"/>
      <c r="T18" s="3"/>
      <c r="U18" s="3"/>
    </row>
    <row r="19" spans="1:21" ht="19.2" customHeight="1">
      <c r="A19" s="27">
        <v>12</v>
      </c>
      <c r="B19" s="85">
        <v>11</v>
      </c>
      <c r="C19" s="91" t="s">
        <v>262</v>
      </c>
      <c r="D19" s="91" t="s">
        <v>292</v>
      </c>
      <c r="E19" s="91" t="s">
        <v>144</v>
      </c>
      <c r="F19" s="92">
        <v>38659</v>
      </c>
      <c r="G19" s="91" t="s">
        <v>318</v>
      </c>
      <c r="H19" s="12"/>
      <c r="I19" s="12">
        <v>10.66</v>
      </c>
      <c r="J19" s="112">
        <f t="shared" si="0"/>
        <v>3.5533333333333332</v>
      </c>
      <c r="K19" s="89">
        <v>9.1</v>
      </c>
      <c r="L19" s="62">
        <f t="shared" si="1"/>
        <v>36.4</v>
      </c>
      <c r="M19" s="26">
        <v>44.3</v>
      </c>
      <c r="N19" s="62">
        <f t="shared" si="2"/>
        <v>28.966139954853272</v>
      </c>
      <c r="O19" s="88">
        <f t="shared" si="3"/>
        <v>68.919473288186609</v>
      </c>
      <c r="P19" s="90">
        <f t="shared" si="4"/>
        <v>0.68919473288186606</v>
      </c>
      <c r="Q19" s="110" t="s">
        <v>32</v>
      </c>
      <c r="R19" s="10"/>
      <c r="S19" s="10"/>
      <c r="T19" s="3"/>
      <c r="U19" s="3"/>
    </row>
    <row r="20" spans="1:21" ht="19.2" customHeight="1">
      <c r="A20" s="27">
        <v>13</v>
      </c>
      <c r="B20" s="85">
        <v>11</v>
      </c>
      <c r="C20" s="91" t="s">
        <v>308</v>
      </c>
      <c r="D20" s="91" t="s">
        <v>145</v>
      </c>
      <c r="E20" s="91" t="s">
        <v>123</v>
      </c>
      <c r="F20" s="92">
        <v>38415</v>
      </c>
      <c r="G20" s="91" t="s">
        <v>166</v>
      </c>
      <c r="H20" s="26"/>
      <c r="I20" s="75">
        <v>7.33</v>
      </c>
      <c r="J20" s="112">
        <f t="shared" si="0"/>
        <v>2.4433333333333334</v>
      </c>
      <c r="K20" s="89">
        <v>8.6</v>
      </c>
      <c r="L20" s="62">
        <f t="shared" si="1"/>
        <v>34.4</v>
      </c>
      <c r="M20" s="26">
        <v>41.57</v>
      </c>
      <c r="N20" s="62">
        <f t="shared" si="2"/>
        <v>30.868414722155396</v>
      </c>
      <c r="O20" s="88">
        <f t="shared" si="3"/>
        <v>67.711748055488727</v>
      </c>
      <c r="P20" s="90">
        <f t="shared" si="4"/>
        <v>0.6771174805548873</v>
      </c>
      <c r="Q20" s="110" t="s">
        <v>23</v>
      </c>
      <c r="R20" s="10"/>
      <c r="S20" s="10"/>
      <c r="T20" s="3"/>
      <c r="U20" s="3"/>
    </row>
    <row r="21" spans="1:21" ht="19.2" customHeight="1">
      <c r="A21" s="27">
        <v>14</v>
      </c>
      <c r="B21" s="85">
        <v>11</v>
      </c>
      <c r="C21" s="110" t="s">
        <v>317</v>
      </c>
      <c r="D21" s="110" t="s">
        <v>207</v>
      </c>
      <c r="E21" s="110" t="s">
        <v>69</v>
      </c>
      <c r="F21" s="92">
        <v>38616</v>
      </c>
      <c r="G21" s="110" t="s">
        <v>28</v>
      </c>
      <c r="H21" s="13"/>
      <c r="I21" s="75">
        <v>8.6</v>
      </c>
      <c r="J21" s="112">
        <f t="shared" si="0"/>
        <v>2.8666666666666667</v>
      </c>
      <c r="K21" s="89">
        <v>8.5</v>
      </c>
      <c r="L21" s="62">
        <f t="shared" si="1"/>
        <v>34</v>
      </c>
      <c r="M21" s="26">
        <v>42.4</v>
      </c>
      <c r="N21" s="62">
        <f t="shared" si="2"/>
        <v>30.264150943396224</v>
      </c>
      <c r="O21" s="88">
        <f t="shared" si="3"/>
        <v>67.130817610062891</v>
      </c>
      <c r="P21" s="90">
        <f t="shared" si="4"/>
        <v>0.67130817610062887</v>
      </c>
      <c r="Q21" s="110" t="s">
        <v>39</v>
      </c>
      <c r="R21" s="10"/>
      <c r="S21" s="10"/>
      <c r="T21" s="3"/>
      <c r="U21" s="3"/>
    </row>
    <row r="22" spans="1:21" ht="19.2" customHeight="1">
      <c r="A22" s="27">
        <v>15</v>
      </c>
      <c r="B22" s="85">
        <v>11</v>
      </c>
      <c r="C22" s="91" t="s">
        <v>183</v>
      </c>
      <c r="D22" s="91" t="s">
        <v>291</v>
      </c>
      <c r="E22" s="91" t="s">
        <v>88</v>
      </c>
      <c r="F22" s="111">
        <v>38823</v>
      </c>
      <c r="G22" s="91" t="s">
        <v>161</v>
      </c>
      <c r="H22" s="26"/>
      <c r="I22" s="75">
        <v>10.66</v>
      </c>
      <c r="J22" s="112">
        <f t="shared" si="0"/>
        <v>3.5533333333333332</v>
      </c>
      <c r="K22" s="89">
        <v>9.1</v>
      </c>
      <c r="L22" s="62">
        <f t="shared" si="1"/>
        <v>36.4</v>
      </c>
      <c r="M22" s="26">
        <v>60.08</v>
      </c>
      <c r="N22" s="62">
        <f t="shared" si="2"/>
        <v>21.358189081225031</v>
      </c>
      <c r="O22" s="88">
        <f t="shared" si="3"/>
        <v>61.311522414558368</v>
      </c>
      <c r="P22" s="90">
        <f t="shared" si="4"/>
        <v>0.61311522414558373</v>
      </c>
      <c r="Q22" s="91" t="s">
        <v>35</v>
      </c>
      <c r="R22" s="10"/>
      <c r="S22" s="10"/>
      <c r="T22" s="3"/>
      <c r="U22" s="3"/>
    </row>
    <row r="23" spans="1:21" ht="19.2" customHeight="1">
      <c r="A23" s="27">
        <v>16</v>
      </c>
      <c r="B23" s="85">
        <v>11</v>
      </c>
      <c r="C23" s="110" t="s">
        <v>289</v>
      </c>
      <c r="D23" s="110" t="s">
        <v>249</v>
      </c>
      <c r="E23" s="110" t="s">
        <v>290</v>
      </c>
      <c r="F23" s="92">
        <v>38636</v>
      </c>
      <c r="G23" s="110" t="s">
        <v>225</v>
      </c>
      <c r="H23" s="26"/>
      <c r="I23" s="75">
        <v>5.83</v>
      </c>
      <c r="J23" s="112">
        <f t="shared" si="0"/>
        <v>1.9433333333333331</v>
      </c>
      <c r="K23" s="89">
        <v>8.3000000000000007</v>
      </c>
      <c r="L23" s="62">
        <f t="shared" si="1"/>
        <v>33.200000000000003</v>
      </c>
      <c r="M23" s="26">
        <v>51.5</v>
      </c>
      <c r="N23" s="62">
        <f t="shared" si="2"/>
        <v>24.916504854368927</v>
      </c>
      <c r="O23" s="88">
        <f t="shared" si="3"/>
        <v>60.059838187702269</v>
      </c>
      <c r="P23" s="90">
        <f t="shared" si="4"/>
        <v>0.60059838187702264</v>
      </c>
      <c r="Q23" s="110" t="s">
        <v>38</v>
      </c>
      <c r="R23" s="10"/>
      <c r="S23" s="10"/>
      <c r="T23" s="3"/>
      <c r="U23" s="3"/>
    </row>
    <row r="24" spans="1:21" ht="19.2" customHeight="1">
      <c r="A24" s="27">
        <v>17</v>
      </c>
      <c r="B24" s="85">
        <v>11</v>
      </c>
      <c r="C24" s="110" t="s">
        <v>315</v>
      </c>
      <c r="D24" s="110" t="s">
        <v>316</v>
      </c>
      <c r="E24" s="110" t="s">
        <v>102</v>
      </c>
      <c r="F24" s="92">
        <v>38563</v>
      </c>
      <c r="G24" s="110" t="s">
        <v>28</v>
      </c>
      <c r="H24" s="26"/>
      <c r="I24" s="75">
        <v>5.83</v>
      </c>
      <c r="J24" s="112">
        <f t="shared" si="0"/>
        <v>1.9433333333333331</v>
      </c>
      <c r="K24" s="89">
        <v>6.5</v>
      </c>
      <c r="L24" s="62">
        <f t="shared" si="1"/>
        <v>26</v>
      </c>
      <c r="M24" s="26">
        <v>42.3</v>
      </c>
      <c r="N24" s="62">
        <f t="shared" si="2"/>
        <v>30.335697399527184</v>
      </c>
      <c r="O24" s="88">
        <f t="shared" si="3"/>
        <v>58.279030732860519</v>
      </c>
      <c r="P24" s="90">
        <f t="shared" si="4"/>
        <v>0.58279030732860515</v>
      </c>
      <c r="Q24" s="110" t="s">
        <v>39</v>
      </c>
      <c r="R24" s="10"/>
      <c r="S24" s="10"/>
      <c r="T24" s="3"/>
      <c r="U24" s="3"/>
    </row>
    <row r="25" spans="1:21" ht="19.2" customHeight="1">
      <c r="A25" s="27">
        <v>18</v>
      </c>
      <c r="B25" s="85">
        <v>11</v>
      </c>
      <c r="C25" s="51" t="s">
        <v>309</v>
      </c>
      <c r="D25" s="51" t="s">
        <v>310</v>
      </c>
      <c r="E25" s="99" t="s">
        <v>311</v>
      </c>
      <c r="F25" s="87">
        <v>38635</v>
      </c>
      <c r="G25" s="51" t="s">
        <v>101</v>
      </c>
      <c r="H25" s="75"/>
      <c r="I25" s="14">
        <v>7.5</v>
      </c>
      <c r="J25" s="112">
        <f t="shared" si="0"/>
        <v>2.5</v>
      </c>
      <c r="K25" s="89">
        <v>6.4</v>
      </c>
      <c r="L25" s="62">
        <f t="shared" si="1"/>
        <v>25.6</v>
      </c>
      <c r="M25" s="26">
        <v>60.06</v>
      </c>
      <c r="N25" s="62">
        <f t="shared" si="2"/>
        <v>21.365301365301363</v>
      </c>
      <c r="O25" s="88">
        <f t="shared" si="3"/>
        <v>49.465301365301364</v>
      </c>
      <c r="P25" s="90">
        <f t="shared" si="4"/>
        <v>0.49465301365301362</v>
      </c>
      <c r="Q25" s="100" t="s">
        <v>34</v>
      </c>
      <c r="R25" s="10"/>
      <c r="S25" s="10"/>
      <c r="T25" s="3"/>
      <c r="U25" s="3"/>
    </row>
    <row r="26" spans="1:21" ht="19.2" customHeight="1">
      <c r="A26" s="27">
        <v>19</v>
      </c>
      <c r="B26" s="85">
        <v>11</v>
      </c>
      <c r="C26" s="51" t="s">
        <v>312</v>
      </c>
      <c r="D26" s="51" t="s">
        <v>313</v>
      </c>
      <c r="E26" s="99" t="s">
        <v>314</v>
      </c>
      <c r="F26" s="87">
        <v>38513</v>
      </c>
      <c r="G26" s="51" t="s">
        <v>101</v>
      </c>
      <c r="H26" s="26"/>
      <c r="I26" s="75">
        <v>8.5</v>
      </c>
      <c r="J26" s="112">
        <f t="shared" si="0"/>
        <v>2.8333333333333335</v>
      </c>
      <c r="K26" s="89">
        <v>0</v>
      </c>
      <c r="L26" s="62">
        <f t="shared" si="1"/>
        <v>0</v>
      </c>
      <c r="M26" s="26"/>
      <c r="N26" s="62">
        <v>0</v>
      </c>
      <c r="O26" s="88">
        <f t="shared" si="3"/>
        <v>2.8333333333333335</v>
      </c>
      <c r="P26" s="90">
        <f t="shared" si="4"/>
        <v>2.8333333333333335E-2</v>
      </c>
      <c r="Q26" s="100" t="s">
        <v>34</v>
      </c>
      <c r="R26" s="10"/>
      <c r="S26" s="10"/>
      <c r="T26" s="3"/>
      <c r="U26" s="3"/>
    </row>
    <row r="29" spans="1:21">
      <c r="B29" s="18" t="s">
        <v>323</v>
      </c>
      <c r="D29" s="15" t="s">
        <v>238</v>
      </c>
    </row>
    <row r="32" spans="1:21">
      <c r="B32" s="18" t="s">
        <v>46</v>
      </c>
      <c r="D32" s="15" t="s">
        <v>48</v>
      </c>
    </row>
    <row r="33" spans="4:4">
      <c r="D33" s="15" t="s">
        <v>47</v>
      </c>
    </row>
    <row r="34" spans="4:4">
      <c r="D34" s="15" t="s">
        <v>239</v>
      </c>
    </row>
    <row r="35" spans="4:4">
      <c r="D35" s="15" t="s">
        <v>240</v>
      </c>
    </row>
    <row r="36" spans="4:4">
      <c r="D36" s="15" t="s">
        <v>241</v>
      </c>
    </row>
  </sheetData>
  <autoFilter ref="A6:Q7">
    <filterColumn colId="8" showButton="0"/>
    <filterColumn colId="10" showButton="0"/>
    <filterColumn colId="12" showButton="0"/>
    <sortState ref="A9:S12">
      <sortCondition descending="1" ref="O6:O7"/>
    </sortState>
  </autoFilter>
  <sortState ref="C8:Q26">
    <sortCondition descending="1" ref="O8:O26"/>
  </sortState>
  <mergeCells count="17">
    <mergeCell ref="X6:Y6"/>
    <mergeCell ref="M6:N6"/>
    <mergeCell ref="O6:O7"/>
    <mergeCell ref="P6:P7"/>
    <mergeCell ref="Q6:Q7"/>
    <mergeCell ref="T6:U6"/>
    <mergeCell ref="V6:W6"/>
    <mergeCell ref="A2:P2"/>
    <mergeCell ref="A3:P3"/>
    <mergeCell ref="A4:P4"/>
    <mergeCell ref="A6:A7"/>
    <mergeCell ref="B6:B7"/>
    <mergeCell ref="F6:F7"/>
    <mergeCell ref="G6:G7"/>
    <mergeCell ref="H6:H7"/>
    <mergeCell ref="I6:J6"/>
    <mergeCell ref="K6:L6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девочки</vt:lpstr>
      <vt:lpstr>8 девочки </vt:lpstr>
      <vt:lpstr>9 девочки </vt:lpstr>
      <vt:lpstr>10 девочки </vt:lpstr>
      <vt:lpstr>11 девочки 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2022-12-21T16:52:24Z</cp:lastPrinted>
  <dcterms:created xsi:type="dcterms:W3CDTF">2011-09-15T07:41:43Z</dcterms:created>
  <dcterms:modified xsi:type="dcterms:W3CDTF">2022-12-26T15:03:15Z</dcterms:modified>
</cp:coreProperties>
</file>