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24000" windowHeight="9345"/>
  </bookViews>
  <sheets>
    <sheet name="7 мальчики" sheetId="14" r:id="rId1"/>
    <sheet name="8 мальчики" sheetId="13" r:id="rId2"/>
    <sheet name="9 мальчики" sheetId="10" r:id="rId3"/>
    <sheet name="10 мальчики" sheetId="6" r:id="rId4"/>
    <sheet name="11 мальчики" sheetId="12" r:id="rId5"/>
  </sheets>
  <definedNames>
    <definedName name="_xlnm._FilterDatabase" localSheetId="3" hidden="1">'10 мальчики'!$C$6:$P$27</definedName>
    <definedName name="_xlnm._FilterDatabase" localSheetId="4" hidden="1">'11 мальчики'!$A$6:$Q$7</definedName>
    <definedName name="_xlnm._FilterDatabase" localSheetId="0" hidden="1">'7 мальчики'!$A$6:$Q$7</definedName>
    <definedName name="_xlnm._FilterDatabase" localSheetId="1" hidden="1">'8 мальчики'!$A$6:$Q$7</definedName>
    <definedName name="_xlnm._FilterDatabase" localSheetId="2" hidden="1">'9 мальчики'!$A$6:$Q$46</definedName>
  </definedNames>
  <calcPr calcId="152511"/>
</workbook>
</file>

<file path=xl/calcChain.xml><?xml version="1.0" encoding="utf-8"?>
<calcChain xmlns="http://schemas.openxmlformats.org/spreadsheetml/2006/main">
  <c r="J43" i="13" l="1"/>
  <c r="J29" i="12"/>
  <c r="J28" i="12"/>
  <c r="J27" i="12"/>
  <c r="J25" i="12"/>
  <c r="J13" i="12"/>
  <c r="J20" i="12"/>
  <c r="J16" i="12"/>
  <c r="J22" i="12"/>
  <c r="J26" i="12"/>
  <c r="J23" i="12"/>
  <c r="J11" i="12"/>
  <c r="J8" i="12"/>
  <c r="J9" i="12"/>
  <c r="J10" i="12"/>
  <c r="J21" i="12"/>
  <c r="J24" i="12"/>
  <c r="J18" i="12"/>
  <c r="J19" i="12"/>
  <c r="J12" i="12"/>
  <c r="J17" i="12"/>
  <c r="J14" i="12"/>
  <c r="J15" i="12"/>
  <c r="J23" i="6"/>
  <c r="J35" i="6"/>
  <c r="J30" i="6"/>
  <c r="J34" i="6"/>
  <c r="J29" i="6"/>
  <c r="J31" i="6"/>
  <c r="J38" i="6"/>
  <c r="J36" i="6"/>
  <c r="J28" i="6"/>
  <c r="J33" i="6"/>
  <c r="J39" i="6"/>
  <c r="J40" i="6"/>
  <c r="J32" i="6"/>
  <c r="J37" i="6"/>
  <c r="J16" i="6"/>
  <c r="J12" i="6"/>
  <c r="J8" i="6"/>
  <c r="J11" i="6"/>
  <c r="J41" i="6"/>
  <c r="J22" i="6"/>
  <c r="J19" i="6"/>
  <c r="J17" i="6"/>
  <c r="J15" i="6"/>
  <c r="J43" i="6"/>
  <c r="J42" i="6"/>
  <c r="J20" i="6"/>
  <c r="J13" i="6"/>
  <c r="J24" i="6"/>
  <c r="J25" i="6"/>
  <c r="J26" i="6"/>
  <c r="J10" i="6"/>
  <c r="J27" i="6"/>
  <c r="J9" i="6"/>
  <c r="J18" i="6"/>
  <c r="J14" i="6"/>
  <c r="J21" i="6"/>
  <c r="J31" i="10"/>
  <c r="J43" i="10"/>
  <c r="J20" i="10"/>
  <c r="J18" i="10"/>
  <c r="J15" i="10"/>
  <c r="J30" i="10"/>
  <c r="J40" i="10"/>
  <c r="J37" i="10"/>
  <c r="J34" i="10"/>
  <c r="J41" i="10"/>
  <c r="J17" i="10"/>
  <c r="J42" i="10"/>
  <c r="J19" i="10"/>
  <c r="J11" i="10"/>
  <c r="J39" i="10"/>
  <c r="J47" i="10"/>
  <c r="J29" i="10"/>
  <c r="J38" i="10"/>
  <c r="J9" i="10"/>
  <c r="J10" i="10"/>
  <c r="J13" i="10"/>
  <c r="J8" i="10"/>
  <c r="J36" i="10"/>
  <c r="J44" i="10"/>
  <c r="J14" i="10"/>
  <c r="J35" i="10"/>
  <c r="J25" i="10"/>
  <c r="J32" i="10"/>
  <c r="J46" i="10"/>
  <c r="J45" i="10"/>
  <c r="J12" i="10"/>
  <c r="J23" i="10"/>
  <c r="J27" i="10"/>
  <c r="J26" i="10"/>
  <c r="J24" i="10"/>
  <c r="J21" i="10"/>
  <c r="J22" i="10"/>
  <c r="J28" i="10"/>
  <c r="J33" i="10"/>
  <c r="J16" i="10"/>
  <c r="J13" i="13"/>
  <c r="J25" i="13"/>
  <c r="J39" i="13"/>
  <c r="J24" i="13"/>
  <c r="J10" i="13"/>
  <c r="J41" i="13"/>
  <c r="J17" i="13"/>
  <c r="J8" i="13"/>
  <c r="J42" i="13"/>
  <c r="J14" i="13"/>
  <c r="J37" i="13"/>
  <c r="J9" i="13"/>
  <c r="J11" i="13"/>
  <c r="J29" i="13"/>
  <c r="J40" i="13"/>
  <c r="J33" i="13"/>
  <c r="J12" i="13"/>
  <c r="J20" i="13"/>
  <c r="J31" i="13"/>
  <c r="J21" i="13"/>
  <c r="J35" i="13"/>
  <c r="J19" i="13"/>
  <c r="J30" i="13"/>
  <c r="J38" i="13"/>
  <c r="J26" i="13"/>
  <c r="J15" i="13"/>
  <c r="J22" i="13"/>
  <c r="J32" i="13"/>
  <c r="J27" i="13"/>
  <c r="J36" i="13"/>
  <c r="J18" i="13"/>
  <c r="J28" i="13"/>
  <c r="J16" i="13"/>
  <c r="J34" i="13"/>
  <c r="J23" i="13"/>
  <c r="J18" i="14"/>
  <c r="J16" i="14"/>
  <c r="J20" i="14"/>
  <c r="J12" i="14"/>
  <c r="J8" i="14"/>
  <c r="J17" i="14"/>
  <c r="J14" i="14"/>
  <c r="J10" i="14"/>
  <c r="J15" i="14"/>
  <c r="J9" i="14"/>
  <c r="J19" i="14"/>
  <c r="J11" i="14"/>
  <c r="J13" i="14"/>
  <c r="W8" i="14" l="1"/>
  <c r="Y8" i="14"/>
  <c r="W8" i="12" l="1"/>
  <c r="U8" i="12"/>
  <c r="W8" i="6"/>
  <c r="U8" i="6"/>
  <c r="Y8" i="13"/>
  <c r="N43" i="13" s="1"/>
  <c r="W8" i="13"/>
  <c r="L43" i="13" s="1"/>
  <c r="Y8" i="10"/>
  <c r="W8" i="10"/>
  <c r="N33" i="10" l="1"/>
  <c r="N16" i="10"/>
  <c r="N24" i="10"/>
  <c r="O43" i="13"/>
  <c r="P43" i="13" s="1"/>
  <c r="L27" i="12"/>
  <c r="L29" i="12"/>
  <c r="L28" i="12"/>
  <c r="N27" i="12"/>
  <c r="N29" i="12"/>
  <c r="N28" i="12"/>
  <c r="N8" i="6"/>
  <c r="N17" i="6"/>
  <c r="N25" i="6"/>
  <c r="N41" i="6"/>
  <c r="N43" i="6"/>
  <c r="N26" i="6"/>
  <c r="N10" i="6"/>
  <c r="N42" i="6"/>
  <c r="N22" i="6"/>
  <c r="N20" i="6"/>
  <c r="N27" i="6"/>
  <c r="N14" i="6"/>
  <c r="N13" i="6"/>
  <c r="N9" i="6"/>
  <c r="N21" i="6"/>
  <c r="N24" i="6"/>
  <c r="N11" i="6"/>
  <c r="N18" i="6"/>
  <c r="N15" i="6"/>
  <c r="N19" i="6"/>
  <c r="L28" i="13"/>
  <c r="L16" i="13"/>
  <c r="L34" i="13"/>
  <c r="L18" i="13"/>
  <c r="L36" i="13"/>
  <c r="L23" i="13"/>
  <c r="N17" i="12"/>
  <c r="N10" i="12"/>
  <c r="N21" i="12"/>
  <c r="N14" i="12"/>
  <c r="N11" i="12"/>
  <c r="N24" i="12"/>
  <c r="N15" i="12"/>
  <c r="N8" i="12"/>
  <c r="N18" i="12"/>
  <c r="N23" i="12"/>
  <c r="N9" i="12"/>
  <c r="N19" i="12"/>
  <c r="N12" i="12"/>
  <c r="L10" i="6"/>
  <c r="L21" i="6"/>
  <c r="L27" i="6"/>
  <c r="L14" i="6"/>
  <c r="L9" i="6"/>
  <c r="L18" i="6"/>
  <c r="N30" i="13"/>
  <c r="N27" i="13"/>
  <c r="N34" i="13"/>
  <c r="N38" i="13"/>
  <c r="N23" i="13"/>
  <c r="N35" i="13"/>
  <c r="N22" i="13"/>
  <c r="N28" i="13"/>
  <c r="N19" i="13"/>
  <c r="N32" i="13"/>
  <c r="N26" i="13"/>
  <c r="N36" i="13"/>
  <c r="N15" i="13"/>
  <c r="N18" i="13"/>
  <c r="N16" i="13"/>
  <c r="N8" i="14"/>
  <c r="N41" i="13"/>
  <c r="N42" i="13"/>
  <c r="N20" i="13"/>
  <c r="N17" i="13"/>
  <c r="N12" i="13"/>
  <c r="N31" i="13"/>
  <c r="N14" i="13"/>
  <c r="N21" i="13"/>
  <c r="N24" i="13"/>
  <c r="O29" i="12" l="1"/>
  <c r="P29" i="12" s="1"/>
  <c r="O27" i="12"/>
  <c r="P27" i="12" s="1"/>
  <c r="O18" i="13"/>
  <c r="O36" i="13"/>
  <c r="P36" i="13" s="1"/>
  <c r="O34" i="13"/>
  <c r="P34" i="13" s="1"/>
  <c r="O16" i="13"/>
  <c r="P16" i="13" s="1"/>
  <c r="O28" i="13"/>
  <c r="P28" i="13" s="1"/>
  <c r="O23" i="13"/>
  <c r="P23" i="13" s="1"/>
  <c r="O28" i="12"/>
  <c r="P28" i="12" s="1"/>
  <c r="O9" i="6"/>
  <c r="P9" i="6" s="1"/>
  <c r="O10" i="6"/>
  <c r="P10" i="6" s="1"/>
  <c r="O14" i="6"/>
  <c r="P14" i="6" s="1"/>
  <c r="O27" i="6"/>
  <c r="P27" i="6" s="1"/>
  <c r="O21" i="6"/>
  <c r="P21" i="6" s="1"/>
  <c r="O18" i="6"/>
  <c r="P18" i="6" s="1"/>
  <c r="P18" i="13"/>
  <c r="L25" i="13"/>
  <c r="L19" i="13"/>
  <c r="O19" i="13" s="1"/>
  <c r="N19" i="14"/>
  <c r="N16" i="14"/>
  <c r="L11" i="14"/>
  <c r="L20" i="14"/>
  <c r="L18" i="14"/>
  <c r="L9" i="14"/>
  <c r="L13" i="14"/>
  <c r="L17" i="14"/>
  <c r="L12" i="14"/>
  <c r="L14" i="14"/>
  <c r="N20" i="14"/>
  <c r="N18" i="14"/>
  <c r="N10" i="14"/>
  <c r="N9" i="14"/>
  <c r="N17" i="14"/>
  <c r="N15" i="14"/>
  <c r="N12" i="14"/>
  <c r="L16" i="14"/>
  <c r="O16" i="14" s="1"/>
  <c r="L19" i="14"/>
  <c r="N13" i="14"/>
  <c r="N14" i="14"/>
  <c r="N11" i="14"/>
  <c r="L10" i="14"/>
  <c r="L15" i="14"/>
  <c r="L8" i="14"/>
  <c r="O8" i="14" s="1"/>
  <c r="N11" i="13"/>
  <c r="N29" i="13"/>
  <c r="N33" i="13"/>
  <c r="L21" i="13"/>
  <c r="O21" i="13" s="1"/>
  <c r="L17" i="13"/>
  <c r="O17" i="13" s="1"/>
  <c r="L14" i="13"/>
  <c r="O14" i="13" s="1"/>
  <c r="L32" i="13"/>
  <c r="O32" i="13" s="1"/>
  <c r="L33" i="13"/>
  <c r="L12" i="13"/>
  <c r="O12" i="13" s="1"/>
  <c r="L20" i="13"/>
  <c r="O20" i="13" s="1"/>
  <c r="L10" i="13"/>
  <c r="L41" i="13"/>
  <c r="O41" i="13" s="1"/>
  <c r="L38" i="13"/>
  <c r="O38" i="13" s="1"/>
  <c r="L27" i="13"/>
  <c r="O27" i="13" s="1"/>
  <c r="L15" i="13"/>
  <c r="O15" i="13" s="1"/>
  <c r="L9" i="13"/>
  <c r="L8" i="13"/>
  <c r="L29" i="13"/>
  <c r="L11" i="13"/>
  <c r="L40" i="13"/>
  <c r="L35" i="13"/>
  <c r="O35" i="13" s="1"/>
  <c r="L13" i="13"/>
  <c r="L24" i="13"/>
  <c r="O24" i="13" s="1"/>
  <c r="L26" i="13"/>
  <c r="O26" i="13" s="1"/>
  <c r="N8" i="13"/>
  <c r="L37" i="13"/>
  <c r="N25" i="13"/>
  <c r="N10" i="13"/>
  <c r="N9" i="13"/>
  <c r="N37" i="13"/>
  <c r="N39" i="13"/>
  <c r="N40" i="13"/>
  <c r="N13" i="13"/>
  <c r="L31" i="13"/>
  <c r="O31" i="13" s="1"/>
  <c r="L22" i="13"/>
  <c r="O22" i="13" s="1"/>
  <c r="L39" i="13"/>
  <c r="L42" i="13"/>
  <c r="O42" i="13" s="1"/>
  <c r="L30" i="13"/>
  <c r="O30" i="13" s="1"/>
  <c r="O33" i="13" l="1"/>
  <c r="P33" i="13" s="1"/>
  <c r="O39" i="13"/>
  <c r="P39" i="13" s="1"/>
  <c r="O40" i="13"/>
  <c r="P40" i="13" s="1"/>
  <c r="O37" i="13"/>
  <c r="P37" i="13" s="1"/>
  <c r="O11" i="13"/>
  <c r="P11" i="13" s="1"/>
  <c r="O29" i="13"/>
  <c r="P29" i="13" s="1"/>
  <c r="O8" i="13"/>
  <c r="P8" i="13" s="1"/>
  <c r="O25" i="13"/>
  <c r="P25" i="13" s="1"/>
  <c r="O9" i="13"/>
  <c r="P9" i="13" s="1"/>
  <c r="O10" i="13"/>
  <c r="P10" i="13" s="1"/>
  <c r="O10" i="14"/>
  <c r="P10" i="14" s="1"/>
  <c r="O19" i="14"/>
  <c r="P19" i="14" s="1"/>
  <c r="O12" i="14"/>
  <c r="P12" i="14" s="1"/>
  <c r="O13" i="14"/>
  <c r="P13" i="14" s="1"/>
  <c r="O15" i="14"/>
  <c r="P15" i="14" s="1"/>
  <c r="O17" i="14"/>
  <c r="P17" i="14" s="1"/>
  <c r="O9" i="14"/>
  <c r="P9" i="14" s="1"/>
  <c r="O18" i="14"/>
  <c r="P18" i="14" s="1"/>
  <c r="O20" i="14"/>
  <c r="P20" i="14" s="1"/>
  <c r="O14" i="14"/>
  <c r="P14" i="14" s="1"/>
  <c r="O11" i="14"/>
  <c r="P11" i="14" s="1"/>
  <c r="O13" i="13"/>
  <c r="P13" i="13" s="1"/>
  <c r="P16" i="14"/>
  <c r="P8" i="14"/>
  <c r="P14" i="13"/>
  <c r="P21" i="13"/>
  <c r="P32" i="13"/>
  <c r="P12" i="13"/>
  <c r="P24" i="13"/>
  <c r="P17" i="13"/>
  <c r="P35" i="13"/>
  <c r="P26" i="13"/>
  <c r="P27" i="13"/>
  <c r="P15" i="13"/>
  <c r="P20" i="13"/>
  <c r="P31" i="13"/>
  <c r="P38" i="13"/>
  <c r="P19" i="13"/>
  <c r="P41" i="13"/>
  <c r="P42" i="13"/>
  <c r="P30" i="13"/>
  <c r="P22" i="13"/>
  <c r="L26" i="12"/>
  <c r="N16" i="12" l="1"/>
  <c r="L13" i="12"/>
  <c r="L17" i="12"/>
  <c r="O17" i="12" s="1"/>
  <c r="L20" i="12"/>
  <c r="L25" i="12"/>
  <c r="L16" i="12"/>
  <c r="L9" i="12"/>
  <c r="O9" i="12" s="1"/>
  <c r="L21" i="12"/>
  <c r="O21" i="12" s="1"/>
  <c r="N26" i="12"/>
  <c r="O26" i="12" s="1"/>
  <c r="N20" i="12"/>
  <c r="N25" i="12"/>
  <c r="L10" i="12"/>
  <c r="O10" i="12" s="1"/>
  <c r="L12" i="12"/>
  <c r="O12" i="12" s="1"/>
  <c r="L15" i="12"/>
  <c r="O15" i="12" s="1"/>
  <c r="L14" i="12"/>
  <c r="O14" i="12" s="1"/>
  <c r="L11" i="12"/>
  <c r="O11" i="12" s="1"/>
  <c r="L19" i="12"/>
  <c r="O19" i="12" s="1"/>
  <c r="L24" i="12"/>
  <c r="O24" i="12" s="1"/>
  <c r="L18" i="12"/>
  <c r="O18" i="12" s="1"/>
  <c r="L8" i="12"/>
  <c r="O8" i="12" s="1"/>
  <c r="L23" i="12"/>
  <c r="O23" i="12" s="1"/>
  <c r="L22" i="12"/>
  <c r="N22" i="12"/>
  <c r="N13" i="12"/>
  <c r="O13" i="12" l="1"/>
  <c r="P13" i="12" s="1"/>
  <c r="O22" i="12"/>
  <c r="P22" i="12" s="1"/>
  <c r="O25" i="12"/>
  <c r="P25" i="12" s="1"/>
  <c r="O20" i="12"/>
  <c r="P20" i="12" s="1"/>
  <c r="O16" i="12"/>
  <c r="P16" i="12" s="1"/>
  <c r="P9" i="12"/>
  <c r="P26" i="12"/>
  <c r="P17" i="12"/>
  <c r="P19" i="12"/>
  <c r="P14" i="12"/>
  <c r="P18" i="12"/>
  <c r="P15" i="12"/>
  <c r="P21" i="12"/>
  <c r="P24" i="12"/>
  <c r="P11" i="12"/>
  <c r="P10" i="12"/>
  <c r="P23" i="12"/>
  <c r="P8" i="12"/>
  <c r="P12" i="12"/>
  <c r="N39" i="10" l="1"/>
  <c r="N27" i="10"/>
  <c r="N42" i="10"/>
  <c r="N19" i="10"/>
  <c r="N9" i="10"/>
  <c r="N10" i="10"/>
  <c r="N45" i="10"/>
  <c r="N22" i="10"/>
  <c r="N17" i="10"/>
  <c r="N25" i="10"/>
  <c r="N44" i="10"/>
  <c r="N34" i="10"/>
  <c r="N41" i="10"/>
  <c r="N11" i="10"/>
  <c r="N21" i="10"/>
  <c r="N43" i="10"/>
  <c r="L28" i="10"/>
  <c r="L9" i="10"/>
  <c r="L10" i="10"/>
  <c r="L45" i="10"/>
  <c r="L22" i="10"/>
  <c r="L17" i="10"/>
  <c r="L25" i="10"/>
  <c r="L24" i="10"/>
  <c r="O24" i="10" s="1"/>
  <c r="L34" i="10"/>
  <c r="L41" i="10"/>
  <c r="L11" i="10"/>
  <c r="L21" i="10"/>
  <c r="L43" i="10"/>
  <c r="L27" i="10"/>
  <c r="L19" i="10"/>
  <c r="L44" i="10"/>
  <c r="L39" i="10"/>
  <c r="L42" i="10"/>
  <c r="N13" i="10"/>
  <c r="N28" i="10"/>
  <c r="L13" i="10"/>
  <c r="N14" i="10"/>
  <c r="N37" i="10"/>
  <c r="N29" i="10"/>
  <c r="N31" i="10"/>
  <c r="N40" i="10"/>
  <c r="N15" i="10"/>
  <c r="N18" i="10"/>
  <c r="N30" i="10"/>
  <c r="N35" i="10"/>
  <c r="N32" i="10"/>
  <c r="N20" i="10"/>
  <c r="N36" i="10"/>
  <c r="N47" i="10"/>
  <c r="N46" i="10"/>
  <c r="N38" i="10"/>
  <c r="N8" i="10"/>
  <c r="N23" i="10"/>
  <c r="N12" i="10"/>
  <c r="N26" i="10"/>
  <c r="L14" i="10"/>
  <c r="L37" i="10"/>
  <c r="L29" i="10"/>
  <c r="L31" i="10"/>
  <c r="L40" i="10"/>
  <c r="L15" i="10"/>
  <c r="L18" i="10"/>
  <c r="L30" i="10"/>
  <c r="L35" i="10"/>
  <c r="L32" i="10"/>
  <c r="L20" i="10"/>
  <c r="L36" i="10"/>
  <c r="L47" i="10"/>
  <c r="L46" i="10"/>
  <c r="L38" i="10"/>
  <c r="L16" i="10"/>
  <c r="O16" i="10" s="1"/>
  <c r="L33" i="10"/>
  <c r="O33" i="10" s="1"/>
  <c r="L8" i="10"/>
  <c r="L23" i="10"/>
  <c r="L12" i="10"/>
  <c r="L26" i="10"/>
  <c r="O31" i="10" l="1"/>
  <c r="P31" i="10" s="1"/>
  <c r="O19" i="10"/>
  <c r="P19" i="10" s="1"/>
  <c r="O26" i="10"/>
  <c r="P26" i="10" s="1"/>
  <c r="O12" i="10"/>
  <c r="P12" i="10" s="1"/>
  <c r="O32" i="10"/>
  <c r="P32" i="10" s="1"/>
  <c r="O29" i="10"/>
  <c r="P29" i="10" s="1"/>
  <c r="O25" i="10"/>
  <c r="P25" i="10" s="1"/>
  <c r="O35" i="10"/>
  <c r="P35" i="10" s="1"/>
  <c r="O43" i="10"/>
  <c r="P43" i="10" s="1"/>
  <c r="O17" i="10"/>
  <c r="P17" i="10" s="1"/>
  <c r="O42" i="10"/>
  <c r="P42" i="10" s="1"/>
  <c r="O23" i="10"/>
  <c r="P23" i="10" s="1"/>
  <c r="O38" i="10"/>
  <c r="P38" i="10" s="1"/>
  <c r="O30" i="10"/>
  <c r="P30" i="10" s="1"/>
  <c r="O37" i="10"/>
  <c r="P37" i="10" s="1"/>
  <c r="O21" i="10"/>
  <c r="P21" i="10" s="1"/>
  <c r="O22" i="10"/>
  <c r="P22" i="10" s="1"/>
  <c r="O27" i="10"/>
  <c r="P27" i="10" s="1"/>
  <c r="O46" i="10"/>
  <c r="P46" i="10" s="1"/>
  <c r="O18" i="10"/>
  <c r="P18" i="10" s="1"/>
  <c r="O11" i="10"/>
  <c r="P11" i="10" s="1"/>
  <c r="O45" i="10"/>
  <c r="P45" i="10" s="1"/>
  <c r="O39" i="10"/>
  <c r="P39" i="10" s="1"/>
  <c r="O8" i="10"/>
  <c r="P8" i="10" s="1"/>
  <c r="O47" i="10"/>
  <c r="P47" i="10" s="1"/>
  <c r="O15" i="10"/>
  <c r="P15" i="10" s="1"/>
  <c r="O41" i="10"/>
  <c r="P41" i="10" s="1"/>
  <c r="O10" i="10"/>
  <c r="P10" i="10" s="1"/>
  <c r="O36" i="10"/>
  <c r="P36" i="10" s="1"/>
  <c r="O40" i="10"/>
  <c r="P40" i="10" s="1"/>
  <c r="O14" i="10"/>
  <c r="P14" i="10" s="1"/>
  <c r="O28" i="10"/>
  <c r="P28" i="10" s="1"/>
  <c r="O34" i="10"/>
  <c r="P34" i="10" s="1"/>
  <c r="O9" i="10"/>
  <c r="P9" i="10" s="1"/>
  <c r="O20" i="10"/>
  <c r="P20" i="10" s="1"/>
  <c r="O13" i="10"/>
  <c r="P13" i="10" s="1"/>
  <c r="O44" i="10"/>
  <c r="P44" i="10" s="1"/>
  <c r="L29" i="6"/>
  <c r="L35" i="6"/>
  <c r="L39" i="6"/>
  <c r="N39" i="6"/>
  <c r="N35" i="6"/>
  <c r="N29" i="6"/>
  <c r="P24" i="10"/>
  <c r="L36" i="6"/>
  <c r="L25" i="6"/>
  <c r="O25" i="6" s="1"/>
  <c r="P33" i="10"/>
  <c r="P16" i="10"/>
  <c r="N36" i="6"/>
  <c r="N16" i="6"/>
  <c r="N23" i="6"/>
  <c r="N12" i="6"/>
  <c r="L20" i="6"/>
  <c r="O20" i="6" s="1"/>
  <c r="L8" i="6"/>
  <c r="L16" i="6"/>
  <c r="L23" i="6"/>
  <c r="L26" i="6"/>
  <c r="O26" i="6" s="1"/>
  <c r="L13" i="6"/>
  <c r="O13" i="6" s="1"/>
  <c r="L12" i="6"/>
  <c r="O36" i="6" l="1"/>
  <c r="P36" i="6" s="1"/>
  <c r="O12" i="6"/>
  <c r="P12" i="6" s="1"/>
  <c r="O23" i="6"/>
  <c r="P23" i="6" s="1"/>
  <c r="O29" i="6"/>
  <c r="P29" i="6" s="1"/>
  <c r="O35" i="6"/>
  <c r="P35" i="6" s="1"/>
  <c r="O16" i="6"/>
  <c r="P16" i="6" s="1"/>
  <c r="O39" i="6"/>
  <c r="P39" i="6" s="1"/>
  <c r="O8" i="6"/>
  <c r="P8" i="6" s="1"/>
  <c r="P13" i="6"/>
  <c r="P20" i="6"/>
  <c r="P26" i="6"/>
  <c r="N37" i="6" l="1"/>
  <c r="N40" i="6"/>
  <c r="N28" i="6"/>
  <c r="N32" i="6"/>
  <c r="N30" i="6"/>
  <c r="N31" i="6"/>
  <c r="L37" i="6"/>
  <c r="L40" i="6"/>
  <c r="L17" i="6"/>
  <c r="L28" i="6"/>
  <c r="L32" i="6"/>
  <c r="L30" i="6"/>
  <c r="L31" i="6"/>
  <c r="L11" i="6"/>
  <c r="O11" i="6" s="1"/>
  <c r="L15" i="6"/>
  <c r="O15" i="6" s="1"/>
  <c r="L42" i="6"/>
  <c r="L22" i="6"/>
  <c r="O22" i="6" s="1"/>
  <c r="N34" i="6"/>
  <c r="N38" i="6"/>
  <c r="N33" i="6"/>
  <c r="L43" i="6"/>
  <c r="L33" i="6"/>
  <c r="L38" i="6"/>
  <c r="L34" i="6"/>
  <c r="L19" i="6"/>
  <c r="O19" i="6" s="1"/>
  <c r="L24" i="6"/>
  <c r="O24" i="6" s="1"/>
  <c r="L41" i="6"/>
  <c r="O32" i="6" l="1"/>
  <c r="P32" i="6" s="1"/>
  <c r="O28" i="6"/>
  <c r="P28" i="6" s="1"/>
  <c r="O33" i="6"/>
  <c r="P33" i="6" s="1"/>
  <c r="O34" i="6"/>
  <c r="P34" i="6" s="1"/>
  <c r="O31" i="6"/>
  <c r="P31" i="6" s="1"/>
  <c r="O17" i="6"/>
  <c r="P17" i="6" s="1"/>
  <c r="O38" i="6"/>
  <c r="P38" i="6" s="1"/>
  <c r="O30" i="6"/>
  <c r="P30" i="6" s="1"/>
  <c r="O40" i="6"/>
  <c r="P40" i="6" s="1"/>
  <c r="O37" i="6"/>
  <c r="P37" i="6" s="1"/>
  <c r="P25" i="6"/>
  <c r="P24" i="6"/>
  <c r="P42" i="6"/>
  <c r="P11" i="6"/>
  <c r="P43" i="6"/>
  <c r="P41" i="6"/>
  <c r="P19" i="6"/>
  <c r="P22" i="6"/>
  <c r="P15" i="6"/>
</calcChain>
</file>

<file path=xl/sharedStrings.xml><?xml version="1.0" encoding="utf-8"?>
<sst xmlns="http://schemas.openxmlformats.org/spreadsheetml/2006/main" count="955" uniqueCount="424">
  <si>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</si>
  <si>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</si>
  <si>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</si>
  <si>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</si>
  <si>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</si>
  <si>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</si>
  <si>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</si>
  <si>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</si>
  <si>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</si>
  <si>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</si>
  <si>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</si>
  <si>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АКРОБАТИКА</t>
  </si>
  <si>
    <t>ТЕОРИЯ</t>
  </si>
  <si>
    <t>Максим.</t>
  </si>
  <si>
    <t xml:space="preserve">  </t>
  </si>
  <si>
    <t>фамилия</t>
  </si>
  <si>
    <t>имя</t>
  </si>
  <si>
    <t>отчество</t>
  </si>
  <si>
    <t xml:space="preserve">Шараев </t>
  </si>
  <si>
    <t xml:space="preserve">Чонгаев </t>
  </si>
  <si>
    <t xml:space="preserve">Очиров </t>
  </si>
  <si>
    <t xml:space="preserve">Зунгруев </t>
  </si>
  <si>
    <t xml:space="preserve">Бадмаев </t>
  </si>
  <si>
    <t xml:space="preserve">Бутцинов </t>
  </si>
  <si>
    <t xml:space="preserve">Санджиев </t>
  </si>
  <si>
    <t xml:space="preserve">Бамбышев </t>
  </si>
  <si>
    <t xml:space="preserve">Манджиев </t>
  </si>
  <si>
    <t xml:space="preserve">Малзанов </t>
  </si>
  <si>
    <t xml:space="preserve">Жерносек </t>
  </si>
  <si>
    <t xml:space="preserve">Мучкаев </t>
  </si>
  <si>
    <t>Доржиев</t>
  </si>
  <si>
    <t xml:space="preserve"> Владимир </t>
  </si>
  <si>
    <t>Александр</t>
  </si>
  <si>
    <t xml:space="preserve"> Эсен </t>
  </si>
  <si>
    <t>Дорджи</t>
  </si>
  <si>
    <t xml:space="preserve"> Саналович</t>
  </si>
  <si>
    <t xml:space="preserve"> Валерьевич</t>
  </si>
  <si>
    <t>Андреевич</t>
  </si>
  <si>
    <t xml:space="preserve">  09.08.2007</t>
  </si>
  <si>
    <t>МБОУ "Элистинский лицей"</t>
  </si>
  <si>
    <t>Очирова Валентина Ивановна</t>
  </si>
  <si>
    <t>Баташова Оксана Николаевна</t>
  </si>
  <si>
    <t>Манджиев Айгур Николаевич</t>
  </si>
  <si>
    <t>Ходеев Евгений Бадмаевич</t>
  </si>
  <si>
    <t>Бамбаева Людмила Лазаревна</t>
  </si>
  <si>
    <t>Бадма-Гаряев Геннадий Иванович</t>
  </si>
  <si>
    <t>Болеева Сувсана Васильевна</t>
  </si>
  <si>
    <t>Соловьева Светлана Николаевна</t>
  </si>
  <si>
    <t>Гаряджиева Елена Владимировна</t>
  </si>
  <si>
    <t>Цебеков Эльвг Борисович</t>
  </si>
  <si>
    <t>Шулаев Олег Владимирович</t>
  </si>
  <si>
    <t>Тишкеев Дорджи Владимирович</t>
  </si>
  <si>
    <t>Тюрбеев Дена Григорьевич</t>
  </si>
  <si>
    <t>Егоров Олег Викторович</t>
  </si>
  <si>
    <t xml:space="preserve">Кудабаев </t>
  </si>
  <si>
    <t>Бадма-Халгаев</t>
  </si>
  <si>
    <t xml:space="preserve">Читинов </t>
  </si>
  <si>
    <t xml:space="preserve">Бадминов </t>
  </si>
  <si>
    <t xml:space="preserve">Гатцаев </t>
  </si>
  <si>
    <t xml:space="preserve">Самтонов </t>
  </si>
  <si>
    <t xml:space="preserve">Урубжуров </t>
  </si>
  <si>
    <t xml:space="preserve">Лизинов </t>
  </si>
  <si>
    <t xml:space="preserve">Жубанов </t>
  </si>
  <si>
    <t xml:space="preserve">Иванов </t>
  </si>
  <si>
    <t xml:space="preserve"> Евгений</t>
  </si>
  <si>
    <t xml:space="preserve"> Сангаджи-Гаряевич</t>
  </si>
  <si>
    <t xml:space="preserve"> Иванович</t>
  </si>
  <si>
    <t xml:space="preserve">Бивеев </t>
  </si>
  <si>
    <t xml:space="preserve">Молотков </t>
  </si>
  <si>
    <t xml:space="preserve">Наранов </t>
  </si>
  <si>
    <t>Хонгорович</t>
  </si>
  <si>
    <t>МБОУ "Элистинский технический лицей"</t>
  </si>
  <si>
    <t>Баатрович</t>
  </si>
  <si>
    <t>Ниджляев Александр Николаевич</t>
  </si>
  <si>
    <t>Шогдинов Николай Григорьевич</t>
  </si>
  <si>
    <t>Буваева Саглара Очир-Горяевна</t>
  </si>
  <si>
    <t>Лялин Эрдни Николаевич</t>
  </si>
  <si>
    <t>Данилова Ольга Николаевна</t>
  </si>
  <si>
    <t>Сангаджиев Дорджи Викторович</t>
  </si>
  <si>
    <t>Арылов Пюрвя Даваевич</t>
  </si>
  <si>
    <t>Расстрига Елена Анатольевна</t>
  </si>
  <si>
    <t>Нимгирова Галина Ивановна</t>
  </si>
  <si>
    <t>Имя</t>
  </si>
  <si>
    <t>Отчество</t>
  </si>
  <si>
    <t>статус участника</t>
  </si>
  <si>
    <t>Статус участника</t>
  </si>
  <si>
    <t xml:space="preserve">Аверьянов </t>
  </si>
  <si>
    <t>Лиджанов</t>
  </si>
  <si>
    <t>Кирилл</t>
  </si>
  <si>
    <t>Серкишев Евгений Николаевич</t>
  </si>
  <si>
    <t>Коокуева Людмила Геннадьевна</t>
  </si>
  <si>
    <t>Читинова Надежда Владимировна</t>
  </si>
  <si>
    <t>Денис</t>
  </si>
  <si>
    <t>Дорджиев</t>
  </si>
  <si>
    <t>Мучкаев</t>
  </si>
  <si>
    <t>Пюрвеев</t>
  </si>
  <si>
    <t>Манжиков Бадма Аркадьевич</t>
  </si>
  <si>
    <t>Церенович</t>
  </si>
  <si>
    <t>Коростылева Анжелика Георгиевна</t>
  </si>
  <si>
    <t>класс</t>
  </si>
  <si>
    <t>Члены жюри</t>
  </si>
  <si>
    <t>Председаьтель</t>
  </si>
  <si>
    <t>Лялин Э.Э</t>
  </si>
  <si>
    <t>Шургучиева Н.А.</t>
  </si>
  <si>
    <t>Серкешев Е.Н.</t>
  </si>
  <si>
    <t>Арылов П.Д.</t>
  </si>
  <si>
    <t xml:space="preserve">Ткачев </t>
  </si>
  <si>
    <t>Олег</t>
  </si>
  <si>
    <t>Германович</t>
  </si>
  <si>
    <t>Юрий</t>
  </si>
  <si>
    <t>Прядка</t>
  </si>
  <si>
    <t>Давид</t>
  </si>
  <si>
    <t>Вадимович</t>
  </si>
  <si>
    <t>Минулин</t>
  </si>
  <si>
    <t>Ильдар</t>
  </si>
  <si>
    <t>Рустамович</t>
  </si>
  <si>
    <t>Евгеньевич</t>
  </si>
  <si>
    <t>Новохатский</t>
  </si>
  <si>
    <t>Михаил</t>
  </si>
  <si>
    <t>Викторович</t>
  </si>
  <si>
    <t xml:space="preserve">Алдар </t>
  </si>
  <si>
    <t>Вячеславович</t>
  </si>
  <si>
    <t>Данир</t>
  </si>
  <si>
    <t>Арслан</t>
  </si>
  <si>
    <t>Александрович</t>
  </si>
  <si>
    <t xml:space="preserve">Умадыков </t>
  </si>
  <si>
    <t>Шалхан</t>
  </si>
  <si>
    <t>Джангрович</t>
  </si>
  <si>
    <t>Очиров</t>
  </si>
  <si>
    <t>Якубов</t>
  </si>
  <si>
    <t>Алишер</t>
  </si>
  <si>
    <t>Жасурбекович</t>
  </si>
  <si>
    <t>Дмитрий</t>
  </si>
  <si>
    <t>Алексеевич</t>
  </si>
  <si>
    <t xml:space="preserve">Урусов </t>
  </si>
  <si>
    <t>Алдар</t>
  </si>
  <si>
    <t>Алесандрович</t>
  </si>
  <si>
    <t>Хюсеев</t>
  </si>
  <si>
    <t>Сергей</t>
  </si>
  <si>
    <t>Эрдниевич</t>
  </si>
  <si>
    <t>Дарбаков</t>
  </si>
  <si>
    <t>Вячеслав</t>
  </si>
  <si>
    <t>Денисович</t>
  </si>
  <si>
    <t>Настаев</t>
  </si>
  <si>
    <t>Владимирович</t>
  </si>
  <si>
    <t>Улюмжанов</t>
  </si>
  <si>
    <t>Хонгрович</t>
  </si>
  <si>
    <t>МБОУ СОШ №3 им.Н.Г.Сергиенко</t>
  </si>
  <si>
    <t>МБОУ "СОШ №4"</t>
  </si>
  <si>
    <t xml:space="preserve"> МБОУ «Средняя общеобразовательная школа №12 »</t>
  </si>
  <si>
    <t>МБОУ "СОШ № 17"  им. Кугультинова Д.Н.</t>
  </si>
  <si>
    <t xml:space="preserve">МБОУ СОШ № 18 </t>
  </si>
  <si>
    <t>Муниципальное бюджетное общеобразовательное учреждение "Средняя общеобразовательная школа №20"</t>
  </si>
  <si>
    <t>Муниципальное бюджетное общеобразовательное учреждение средняя общеобразовательная школа №21</t>
  </si>
  <si>
    <t>МБОУ "СОШ №23"им.Эрдниева П.М.</t>
  </si>
  <si>
    <t>МБОУ «Элистинская многопрофильная гимназия личностно ориентированного обучения и воспитания»</t>
  </si>
  <si>
    <t xml:space="preserve">Чевдюев Владимир Васильевич </t>
  </si>
  <si>
    <t>Убушеев А.А.</t>
  </si>
  <si>
    <t>Костиков О.А.</t>
  </si>
  <si>
    <t>Иванова Ирина Николаевна</t>
  </si>
  <si>
    <t>Астанков</t>
  </si>
  <si>
    <t>Дживлеев</t>
  </si>
  <si>
    <t>Арсланг</t>
  </si>
  <si>
    <t>Саврович</t>
  </si>
  <si>
    <t>Чингис</t>
  </si>
  <si>
    <t>Осипович</t>
  </si>
  <si>
    <t>Устаев</t>
  </si>
  <si>
    <t>Айтан</t>
  </si>
  <si>
    <t>Бадмаевич</t>
  </si>
  <si>
    <t xml:space="preserve">Данир </t>
  </si>
  <si>
    <t xml:space="preserve">Сумьян </t>
  </si>
  <si>
    <t>Лиджиевич</t>
  </si>
  <si>
    <t xml:space="preserve"> Дорджи </t>
  </si>
  <si>
    <t>Русланович</t>
  </si>
  <si>
    <t xml:space="preserve">Санан </t>
  </si>
  <si>
    <t>Дорджиевич</t>
  </si>
  <si>
    <t xml:space="preserve">Дольган </t>
  </si>
  <si>
    <t xml:space="preserve">Леджинов </t>
  </si>
  <si>
    <t>Ока</t>
  </si>
  <si>
    <t>Данзан</t>
  </si>
  <si>
    <t>Сергеевич</t>
  </si>
  <si>
    <t>Манджиев</t>
  </si>
  <si>
    <t>Мингиянович</t>
  </si>
  <si>
    <t>Ангиров</t>
  </si>
  <si>
    <t>Андюш</t>
  </si>
  <si>
    <t>Илья</t>
  </si>
  <si>
    <t>Мергенович</t>
  </si>
  <si>
    <t xml:space="preserve">Денис </t>
  </si>
  <si>
    <t>Наиль</t>
  </si>
  <si>
    <t>Сатвалдэевич</t>
  </si>
  <si>
    <t xml:space="preserve">Бевеликов </t>
  </si>
  <si>
    <t>Санан</t>
  </si>
  <si>
    <t>Максим</t>
  </si>
  <si>
    <t>Николай</t>
  </si>
  <si>
    <t>Давсунов</t>
  </si>
  <si>
    <t>Артём</t>
  </si>
  <si>
    <t>Бадма</t>
  </si>
  <si>
    <t xml:space="preserve">Базыров </t>
  </si>
  <si>
    <t>Анир</t>
  </si>
  <si>
    <t xml:space="preserve">Явашкаев </t>
  </si>
  <si>
    <t xml:space="preserve">Менкеносонов </t>
  </si>
  <si>
    <t>Йисинович</t>
  </si>
  <si>
    <t xml:space="preserve">Бембеев </t>
  </si>
  <si>
    <t xml:space="preserve">Басангов </t>
  </si>
  <si>
    <t xml:space="preserve">Котенов </t>
  </si>
  <si>
    <t>Владимир</t>
  </si>
  <si>
    <t>Борис</t>
  </si>
  <si>
    <t>Константинович</t>
  </si>
  <si>
    <t>Баир</t>
  </si>
  <si>
    <t>Дейникин</t>
  </si>
  <si>
    <t>Артур</t>
  </si>
  <si>
    <t>Шонхуров</t>
  </si>
  <si>
    <t>Алгаев</t>
  </si>
  <si>
    <t>Эзен</t>
  </si>
  <si>
    <t>Эдуардович</t>
  </si>
  <si>
    <t>Шалхаков</t>
  </si>
  <si>
    <t>Роман</t>
  </si>
  <si>
    <t>Львович</t>
  </si>
  <si>
    <t>Лысенко</t>
  </si>
  <si>
    <t>Георгиевич</t>
  </si>
  <si>
    <t>Урубжуров</t>
  </si>
  <si>
    <t>Харисович</t>
  </si>
  <si>
    <t>Нимгиров</t>
  </si>
  <si>
    <t>Очир</t>
  </si>
  <si>
    <t>Чернышев</t>
  </si>
  <si>
    <t xml:space="preserve">Сергей </t>
  </si>
  <si>
    <t>Ринатович</t>
  </si>
  <si>
    <t xml:space="preserve">Александр </t>
  </si>
  <si>
    <t>Витальевич</t>
  </si>
  <si>
    <t>Константин</t>
  </si>
  <si>
    <t>МБОУ "СОШ №10" им. Бембетова В.А.</t>
  </si>
  <si>
    <t>МБОУ "Средняя общеобразовательная школа № 15"</t>
  </si>
  <si>
    <t>МБОУ "СОШ № 17" им. Кугультинова Д.Н.</t>
  </si>
  <si>
    <t>МБОУ "Элистинский лицей</t>
  </si>
  <si>
    <t>МБОУ "ЭКГ"</t>
  </si>
  <si>
    <t>МБОУ "РНГ"</t>
  </si>
  <si>
    <t>Калмыцкая Этнокультурная гимназия им. Зая-Пандиты</t>
  </si>
  <si>
    <t>Бамбаев Савр Церенович</t>
  </si>
  <si>
    <t>Абеев О.А.</t>
  </si>
  <si>
    <t>Орусов</t>
  </si>
  <si>
    <t>Дамба</t>
  </si>
  <si>
    <t>Карлович</t>
  </si>
  <si>
    <t>Репринцев</t>
  </si>
  <si>
    <t xml:space="preserve">Дмитрий </t>
  </si>
  <si>
    <t xml:space="preserve">Владимир </t>
  </si>
  <si>
    <t>Саналович</t>
  </si>
  <si>
    <t xml:space="preserve">Гашунов </t>
  </si>
  <si>
    <t xml:space="preserve">Анатольевич  </t>
  </si>
  <si>
    <t xml:space="preserve">Бадма </t>
  </si>
  <si>
    <t>Эльдар</t>
  </si>
  <si>
    <t xml:space="preserve">Таранов  </t>
  </si>
  <si>
    <t xml:space="preserve">  Мингиян</t>
  </si>
  <si>
    <t xml:space="preserve">Робертович </t>
  </si>
  <si>
    <t xml:space="preserve">Гатяев </t>
  </si>
  <si>
    <t xml:space="preserve"> Олег</t>
  </si>
  <si>
    <t>Дмитриевич</t>
  </si>
  <si>
    <t>Бамба</t>
  </si>
  <si>
    <t>Бочкаев</t>
  </si>
  <si>
    <t>Басанг</t>
  </si>
  <si>
    <t>Владиславович</t>
  </si>
  <si>
    <t>Кузнецов</t>
  </si>
  <si>
    <t>Арсений</t>
  </si>
  <si>
    <t>Маслов</t>
  </si>
  <si>
    <t xml:space="preserve">Егор </t>
  </si>
  <si>
    <t>Шошункаев</t>
  </si>
  <si>
    <t>Эрдем</t>
  </si>
  <si>
    <t>Молозаев</t>
  </si>
  <si>
    <t>Алан</t>
  </si>
  <si>
    <t>Гришкин</t>
  </si>
  <si>
    <t>Федор</t>
  </si>
  <si>
    <t>Онкуров</t>
  </si>
  <si>
    <t>Дамир</t>
  </si>
  <si>
    <t>Тагир</t>
  </si>
  <si>
    <t>Артурович</t>
  </si>
  <si>
    <t>Сусаров</t>
  </si>
  <si>
    <t>Тамирлан</t>
  </si>
  <si>
    <t>Муталиевич</t>
  </si>
  <si>
    <t xml:space="preserve">Балданников </t>
  </si>
  <si>
    <t xml:space="preserve">Тагир </t>
  </si>
  <si>
    <t>Наранович</t>
  </si>
  <si>
    <t xml:space="preserve">Кочетов </t>
  </si>
  <si>
    <t xml:space="preserve">Глеб </t>
  </si>
  <si>
    <t xml:space="preserve">Наминов </t>
  </si>
  <si>
    <t>Геннадьевич</t>
  </si>
  <si>
    <t>Айс</t>
  </si>
  <si>
    <t>Сангаджиев</t>
  </si>
  <si>
    <t>Джангарович</t>
  </si>
  <si>
    <t>Ильджинов</t>
  </si>
  <si>
    <t>Климов</t>
  </si>
  <si>
    <t>Каминов</t>
  </si>
  <si>
    <t>Бадмаев</t>
  </si>
  <si>
    <t>Санал</t>
  </si>
  <si>
    <t>Юрьевич</t>
  </si>
  <si>
    <t>Канаматов</t>
  </si>
  <si>
    <t xml:space="preserve">Паршин </t>
  </si>
  <si>
    <t>Андрей</t>
  </si>
  <si>
    <t>Иваович</t>
  </si>
  <si>
    <t>Степан</t>
  </si>
  <si>
    <t>Николаевич</t>
  </si>
  <si>
    <t xml:space="preserve">Скляров </t>
  </si>
  <si>
    <t>Юревич</t>
  </si>
  <si>
    <t>Адьян</t>
  </si>
  <si>
    <t>Санджиевич</t>
  </si>
  <si>
    <t>Анвар</t>
  </si>
  <si>
    <t>Тамерланович</t>
  </si>
  <si>
    <t>Ганжигаев</t>
  </si>
  <si>
    <t>Бата</t>
  </si>
  <si>
    <t>Нарн</t>
  </si>
  <si>
    <t>Нимгирович</t>
  </si>
  <si>
    <t>МБОУ "СОШ № 17"        им. Кугультинова Д.Н.</t>
  </si>
  <si>
    <t>Тюрбеева Э.В.</t>
  </si>
  <si>
    <t>Мушаев Максим Владимирович</t>
  </si>
  <si>
    <t xml:space="preserve">Сумьянова Клавдия Сергеевна </t>
  </si>
  <si>
    <t>Лиджиев</t>
  </si>
  <si>
    <t>Намсыр</t>
  </si>
  <si>
    <t>Ширепов</t>
  </si>
  <si>
    <t>Убушаев</t>
  </si>
  <si>
    <t>Ожелдыков</t>
  </si>
  <si>
    <t>Сарман</t>
  </si>
  <si>
    <t>Шаров</t>
  </si>
  <si>
    <t>Егор</t>
  </si>
  <si>
    <t>Ширинов</t>
  </si>
  <si>
    <t>Арсланович</t>
  </si>
  <si>
    <t>Васин</t>
  </si>
  <si>
    <t xml:space="preserve"> Гучаев</t>
  </si>
  <si>
    <t>Кирсан</t>
  </si>
  <si>
    <t xml:space="preserve">Жгиров </t>
  </si>
  <si>
    <t>Иван</t>
  </si>
  <si>
    <t>Явашкиев</t>
  </si>
  <si>
    <t>Даниил</t>
  </si>
  <si>
    <t>Анатольевич</t>
  </si>
  <si>
    <t>Боваев</t>
  </si>
  <si>
    <t>Валерьевич</t>
  </si>
  <si>
    <t>Кикеев</t>
  </si>
  <si>
    <t>Иджил</t>
  </si>
  <si>
    <t xml:space="preserve">Санджи </t>
  </si>
  <si>
    <t>Игоревич</t>
  </si>
  <si>
    <t xml:space="preserve">Эльвег </t>
  </si>
  <si>
    <t xml:space="preserve">Даваев </t>
  </si>
  <si>
    <t xml:space="preserve">Марк </t>
  </si>
  <si>
    <t>Аюшевич</t>
  </si>
  <si>
    <t xml:space="preserve">Корсунов </t>
  </si>
  <si>
    <t xml:space="preserve">Данзан </t>
  </si>
  <si>
    <t xml:space="preserve">Эренджен </t>
  </si>
  <si>
    <t>Болданов</t>
  </si>
  <si>
    <t>Кондыше</t>
  </si>
  <si>
    <t>Басангович</t>
  </si>
  <si>
    <t xml:space="preserve">Кулешов-Эмгеев            </t>
  </si>
  <si>
    <t>Владислав</t>
  </si>
  <si>
    <t xml:space="preserve">Инжиев </t>
  </si>
  <si>
    <t>Зула</t>
  </si>
  <si>
    <t>Наминович</t>
  </si>
  <si>
    <t xml:space="preserve">Тюрбеев </t>
  </si>
  <si>
    <t xml:space="preserve">Владислав </t>
  </si>
  <si>
    <t>Олегович</t>
  </si>
  <si>
    <t>Ехаев</t>
  </si>
  <si>
    <t>Исен</t>
  </si>
  <si>
    <t>Лиджи</t>
  </si>
  <si>
    <t xml:space="preserve">Малиев </t>
  </si>
  <si>
    <t xml:space="preserve">Лялин </t>
  </si>
  <si>
    <t>Цеденов</t>
  </si>
  <si>
    <t xml:space="preserve">Богославский </t>
  </si>
  <si>
    <t>Ярослав</t>
  </si>
  <si>
    <t>Чучаев</t>
  </si>
  <si>
    <t>Виталий</t>
  </si>
  <si>
    <t>Савр</t>
  </si>
  <si>
    <t>Санжи</t>
  </si>
  <si>
    <t>Тодаев</t>
  </si>
  <si>
    <t>Сарангович</t>
  </si>
  <si>
    <t>МБОУ "СОШ № 17"   им. Кугультинова Д.Н.</t>
  </si>
  <si>
    <t>06.12.2006     </t>
  </si>
  <si>
    <t xml:space="preserve">МБОУ СОШ №18 </t>
  </si>
  <si>
    <t>МБОУ "КЭГ"</t>
  </si>
  <si>
    <t>Беспалов Михаил Заурьевич</t>
  </si>
  <si>
    <t>Цоргаев Эренцен Валентинович</t>
  </si>
  <si>
    <t>Эренцен</t>
  </si>
  <si>
    <t>Очирович</t>
  </si>
  <si>
    <t>Кукуев</t>
  </si>
  <si>
    <t>Ненишев</t>
  </si>
  <si>
    <t>Бакур</t>
  </si>
  <si>
    <t>Арсинов</t>
  </si>
  <si>
    <t>Байирович</t>
  </si>
  <si>
    <t xml:space="preserve">Артём </t>
  </si>
  <si>
    <t>Алекович</t>
  </si>
  <si>
    <t xml:space="preserve">Борис </t>
  </si>
  <si>
    <t>Байрович</t>
  </si>
  <si>
    <t xml:space="preserve">Баранов </t>
  </si>
  <si>
    <t>Доржи</t>
  </si>
  <si>
    <t xml:space="preserve">Цебеков </t>
  </si>
  <si>
    <t>Саджи</t>
  </si>
  <si>
    <t>Янжураев</t>
  </si>
  <si>
    <t>Байр</t>
  </si>
  <si>
    <t>Болдырев</t>
  </si>
  <si>
    <t>Кензеев</t>
  </si>
  <si>
    <t>Палтынов</t>
  </si>
  <si>
    <t>Катушев</t>
  </si>
  <si>
    <t>Валерий</t>
  </si>
  <si>
    <t>Альберт</t>
  </si>
  <si>
    <t>Баатарович</t>
  </si>
  <si>
    <t>Тараев</t>
  </si>
  <si>
    <t>Санчир</t>
  </si>
  <si>
    <t>Адишевич</t>
  </si>
  <si>
    <t>Борисович</t>
  </si>
  <si>
    <t xml:space="preserve">Долонтаев </t>
  </si>
  <si>
    <t xml:space="preserve">Намсыр </t>
  </si>
  <si>
    <t>13.11.2004г</t>
  </si>
  <si>
    <t>   01.10.2005</t>
  </si>
  <si>
    <t>Убушиев В.С.</t>
  </si>
  <si>
    <t xml:space="preserve"> </t>
  </si>
  <si>
    <t>Практика № 2 (баскетбол)                 (мах 40 б.)</t>
  </si>
  <si>
    <t>Практика № 1 (гимнастика)          (мах 40 б.)</t>
  </si>
  <si>
    <t>Максимальный балл -100                                                                                             Дата проведения "21" декабря  2022 г.</t>
  </si>
  <si>
    <t>муниципального этапа Всероссийской олимпиады школьников 2022-2023 уч. год    Физическая культура  9  класс (мальчики)</t>
  </si>
  <si>
    <t>муниципального этапа Всероссийской олимпиады школьников 2022-2023 уч. год    Физическая культура  11  класс (мальчики)</t>
  </si>
  <si>
    <t>муниципального этапа Всероссийской олимпиады школьников 2022-2023 уч. год    Физическая культура  10  класс (мальчики)</t>
  </si>
  <si>
    <t>муниципального этапа Всероссийской олимпиады школьников 2022-2023 уч. год    Физическая культура  8  класс (мальчики)</t>
  </si>
  <si>
    <t>муниципального этапа Всероссийской олимпиады школьников 2022-2023 уч. год    Физическая культура 7  класс (мальчики)</t>
  </si>
  <si>
    <t>результат</t>
  </si>
  <si>
    <t>Кулешов-Эмгеев</t>
  </si>
  <si>
    <t>Победитель</t>
  </si>
  <si>
    <t>Призер</t>
  </si>
  <si>
    <t>Прошкин С.Н.</t>
  </si>
  <si>
    <t>Росстрига Е.А.</t>
  </si>
  <si>
    <t>Беспалов М.З.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</si>
</sst>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07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Border="1"/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ont="1" applyFill="1" applyBorder="1"/>
    <xf numFmtId="0" fontId="0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0" xfId="0" applyFill="1"/>
    <xf numFmtId="164" fontId="0" fillId="0" borderId="0" xfId="0" applyNumberFormat="1" applyBorder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top" wrapText="1"/>
    </xf>
    <xf numFmtId="165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0" fillId="3" borderId="1" xfId="0" applyNumberFormat="1" applyFont="1" applyFill="1" applyBorder="1" applyAlignment="1">
      <alignment horizontal="right"/>
    </xf>
    <xf numFmtId="2" fontId="0" fillId="2" borderId="1" xfId="0" applyNumberFormat="1" applyFont="1" applyFill="1" applyBorder="1"/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0" fontId="4" fillId="0" borderId="1" xfId="0" applyFont="1" applyBorder="1"/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3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14" fontId="9" fillId="0" borderId="1" xfId="2" applyNumberFormat="1" applyFont="1" applyBorder="1" applyAlignment="1">
      <alignment horizontal="center" vertical="top" wrapText="1"/>
    </xf>
    <xf numFmtId="14" fontId="14" fillId="0" borderId="1" xfId="3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5" fillId="0" borderId="4" xfId="3" applyFont="1" applyBorder="1" applyAlignment="1">
      <alignment horizontal="center" vertical="top" wrapText="1"/>
    </xf>
    <xf numFmtId="0" fontId="14" fillId="0" borderId="4" xfId="3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14" fontId="14" fillId="4" borderId="1" xfId="0" applyNumberFormat="1" applyFont="1" applyFill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/>
    </xf>
    <xf numFmtId="14" fontId="14" fillId="2" borderId="1" xfId="0" applyNumberFormat="1" applyFont="1" applyFill="1" applyBorder="1" applyAlignment="1">
      <alignment horizontal="center" vertical="top" wrapText="1"/>
    </xf>
    <xf numFmtId="165" fontId="9" fillId="2" borderId="1" xfId="1" applyNumberFormat="1" applyFont="1" applyFill="1" applyBorder="1" applyAlignment="1">
      <alignment horizontal="center" vertical="top"/>
    </xf>
    <xf numFmtId="0" fontId="14" fillId="0" borderId="1" xfId="3" applyFont="1" applyBorder="1" applyAlignment="1">
      <alignment horizontal="center" vertical="top" wrapText="1"/>
    </xf>
    <xf numFmtId="165" fontId="9" fillId="2" borderId="1" xfId="1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165" fontId="9" fillId="2" borderId="4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Fill="1" applyBorder="1" applyAlignment="1"/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2" fontId="4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5" xfId="0" applyFont="1" applyBorder="1" applyAlignment="1">
      <alignment horizontal="right"/>
    </xf>
    <xf numFmtId="0" fontId="4" fillId="2" borderId="5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2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4" fillId="0" borderId="5" xfId="0" applyFont="1" applyBorder="1" applyAlignment="1"/>
    <xf numFmtId="0" fontId="4" fillId="2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2" borderId="5" xfId="0" applyFont="1" applyFill="1" applyBorder="1" applyAlignment="1"/>
    <xf numFmtId="0" fontId="14" fillId="0" borderId="6" xfId="0" applyFont="1" applyBorder="1" applyAlignment="1">
      <alignment horizontal="center" vertical="top" wrapText="1"/>
    </xf>
    <xf numFmtId="14" fontId="9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 wrapText="1"/>
    </xf>
    <xf numFmtId="14" fontId="14" fillId="2" borderId="1" xfId="3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0" fontId="14" fillId="2" borderId="1" xfId="3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right"/>
    </xf>
    <xf numFmtId="0" fontId="4" fillId="2" borderId="1" xfId="0" applyFont="1" applyFill="1" applyBorder="1" applyAlignme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top" wrapText="1"/>
    </xf>
    <xf numFmtId="0" fontId="0" fillId="2" borderId="0" xfId="0" applyFill="1" applyBorder="1"/>
    <xf numFmtId="0" fontId="0" fillId="2" borderId="0" xfId="0" applyFill="1"/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165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top"/>
    </xf>
    <xf numFmtId="14" fontId="14" fillId="2" borderId="1" xfId="0" applyNumberFormat="1" applyFont="1" applyFill="1" applyBorder="1" applyAlignment="1">
      <alignment horizontal="center" vertical="top"/>
    </xf>
    <xf numFmtId="0" fontId="0" fillId="2" borderId="0" xfId="0" applyFont="1" applyFill="1" applyBorder="1"/>
    <xf numFmtId="0" fontId="0" fillId="2" borderId="0" xfId="0" applyFont="1" applyFill="1"/>
    <xf numFmtId="0" fontId="15" fillId="2" borderId="1" xfId="3" applyFont="1" applyFill="1" applyBorder="1" applyAlignment="1">
      <alignment horizontal="center" vertical="top" wrapText="1"/>
    </xf>
    <xf numFmtId="14" fontId="9" fillId="2" borderId="1" xfId="2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14" fontId="14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 wrapText="1"/>
    </xf>
    <xf numFmtId="165" fontId="4" fillId="5" borderId="1" xfId="1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top" wrapText="1"/>
    </xf>
    <xf numFmtId="14" fontId="9" fillId="5" borderId="1" xfId="0" applyNumberFormat="1" applyFont="1" applyFill="1" applyBorder="1" applyAlignment="1">
      <alignment horizontal="center" vertical="top" wrapText="1"/>
    </xf>
    <xf numFmtId="0" fontId="9" fillId="2" borderId="6" xfId="2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14" fontId="9" fillId="2" borderId="6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8" xfId="3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workbookViewId="0">
      <selection activeCell="Q28" sqref="Q28"/>
    </sheetView>
  </sheetViews>
  <sheetFormatPr defaultRowHeight="15" customHeight="1" x14ac:dyDescent="0.2"/>
  <cols>
    <col min="1" max="1" width="11.7109375" style="55" customWidth="1"/>
    <col min="2" max="2" width="11.42578125" style="55" customWidth="1"/>
    <col min="3" max="3" width="14.7109375" style="32" customWidth="1"/>
    <col min="4" max="4" width="15" style="32" customWidth="1"/>
    <col min="5" max="5" width="18.7109375" style="32" customWidth="1"/>
    <col min="6" max="6" width="15.28515625" style="32" customWidth="1"/>
    <col min="7" max="7" width="12.140625" style="32" customWidth="1"/>
    <col min="8" max="8" width="13.28515625" style="32" customWidth="1"/>
    <col min="9" max="9" width="10.140625" style="79" customWidth="1"/>
    <col min="10" max="10" width="13.28515625" style="32" customWidth="1"/>
    <col min="11" max="11" width="8.7109375" style="32" customWidth="1"/>
    <col min="12" max="12" width="10.28515625" style="32" customWidth="1"/>
    <col min="13" max="16" width="8.7109375" style="32" customWidth="1"/>
    <col min="17" max="17" width="36.7109375" style="32" customWidth="1"/>
  </cols>
  <sheetData>
    <row r="1" spans="1:25" s="62" customFormat="1" ht="15" customHeight="1" x14ac:dyDescent="0.25">
      <c r="A1" s="60"/>
      <c r="B1" s="60"/>
      <c r="C1" s="70"/>
      <c r="D1" s="70"/>
      <c r="E1" s="70"/>
      <c r="F1" s="70"/>
      <c r="G1" s="70"/>
      <c r="H1" s="70"/>
      <c r="I1" s="77"/>
      <c r="J1" s="70"/>
      <c r="K1" s="70"/>
      <c r="L1" s="70"/>
      <c r="M1" s="70"/>
      <c r="N1" s="70"/>
      <c r="O1" s="70"/>
      <c r="P1" s="70"/>
      <c r="Q1" s="70"/>
    </row>
    <row r="2" spans="1:25" s="62" customFormat="1" ht="15" customHeight="1" x14ac:dyDescent="0.2">
      <c r="A2" s="173" t="s">
        <v>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60"/>
      <c r="R2" s="60"/>
      <c r="S2" s="82"/>
      <c r="T2" s="61"/>
      <c r="U2" s="61"/>
      <c r="V2" s="61"/>
      <c r="W2" s="61"/>
      <c r="X2" s="61"/>
      <c r="Y2" s="61"/>
    </row>
    <row r="3" spans="1:25" s="62" customFormat="1" ht="15" customHeight="1" x14ac:dyDescent="0.25">
      <c r="A3" s="174" t="s">
        <v>416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63"/>
      <c r="R3" s="63"/>
      <c r="S3" s="83"/>
      <c r="T3" s="61"/>
      <c r="U3" s="61"/>
      <c r="V3" s="61"/>
      <c r="W3" s="61"/>
      <c r="X3" s="61"/>
      <c r="Y3" s="61"/>
    </row>
    <row r="4" spans="1:25" s="62" customFormat="1" ht="15" customHeight="1" x14ac:dyDescent="0.25">
      <c r="A4" s="174" t="s">
        <v>411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63"/>
      <c r="R4" s="63"/>
      <c r="S4" s="83"/>
      <c r="T4" s="61"/>
      <c r="U4" s="61"/>
      <c r="V4" s="61"/>
      <c r="W4" s="61"/>
      <c r="X4" s="61"/>
      <c r="Y4" s="61"/>
    </row>
    <row r="5" spans="1:25" s="62" customFormat="1" ht="15" customHeight="1" x14ac:dyDescent="0.25">
      <c r="A5" s="63"/>
      <c r="B5" s="63"/>
      <c r="C5" s="63"/>
      <c r="D5" s="63"/>
      <c r="E5" s="63"/>
      <c r="F5" s="63"/>
      <c r="G5" s="63"/>
      <c r="H5" s="63"/>
      <c r="I5" s="78"/>
      <c r="J5" s="63"/>
      <c r="K5" s="63"/>
      <c r="L5" s="63"/>
      <c r="M5" s="63"/>
      <c r="N5" s="63"/>
      <c r="O5" s="63"/>
      <c r="P5" s="63"/>
      <c r="Q5" s="63"/>
      <c r="R5" s="63"/>
      <c r="S5" s="83"/>
      <c r="T5" s="61"/>
      <c r="U5" s="61"/>
      <c r="V5" s="61"/>
      <c r="W5" s="61"/>
      <c r="X5" s="61"/>
      <c r="Y5" s="61"/>
    </row>
    <row r="6" spans="1:25" ht="49.9" customHeight="1" x14ac:dyDescent="0.2">
      <c r="A6" s="175" t="s">
        <v>0</v>
      </c>
      <c r="B6" s="177" t="s">
        <v>99</v>
      </c>
      <c r="C6" s="57" t="s">
        <v>15</v>
      </c>
      <c r="D6" s="57" t="s">
        <v>16</v>
      </c>
      <c r="E6" s="57" t="s">
        <v>17</v>
      </c>
      <c r="F6" s="179" t="s">
        <v>1</v>
      </c>
      <c r="G6" s="179" t="s">
        <v>2</v>
      </c>
      <c r="H6" s="179" t="s">
        <v>85</v>
      </c>
      <c r="I6" s="181" t="s">
        <v>9</v>
      </c>
      <c r="J6" s="182"/>
      <c r="K6" s="181" t="s">
        <v>410</v>
      </c>
      <c r="L6" s="182"/>
      <c r="M6" s="181" t="s">
        <v>409</v>
      </c>
      <c r="N6" s="182"/>
      <c r="O6" s="179" t="s">
        <v>5</v>
      </c>
      <c r="P6" s="183" t="s">
        <v>6</v>
      </c>
      <c r="Q6" s="183" t="s">
        <v>3</v>
      </c>
      <c r="R6" s="23"/>
      <c r="S6" s="23"/>
      <c r="T6" s="172" t="s">
        <v>12</v>
      </c>
      <c r="U6" s="172"/>
      <c r="V6" s="172" t="s">
        <v>11</v>
      </c>
      <c r="W6" s="172"/>
      <c r="X6" s="172" t="s">
        <v>10</v>
      </c>
      <c r="Y6" s="172"/>
    </row>
    <row r="7" spans="1:25" ht="15" customHeight="1" x14ac:dyDescent="0.2">
      <c r="A7" s="176"/>
      <c r="B7" s="178"/>
      <c r="C7" s="58"/>
      <c r="D7" s="58"/>
      <c r="E7" s="58"/>
      <c r="F7" s="180"/>
      <c r="G7" s="180"/>
      <c r="H7" s="180"/>
      <c r="I7" s="118" t="s">
        <v>417</v>
      </c>
      <c r="J7" s="7" t="s">
        <v>7</v>
      </c>
      <c r="K7" s="8" t="s">
        <v>8</v>
      </c>
      <c r="L7" s="7" t="s">
        <v>7</v>
      </c>
      <c r="M7" s="59" t="s">
        <v>8</v>
      </c>
      <c r="N7" s="7" t="s">
        <v>7</v>
      </c>
      <c r="O7" s="180"/>
      <c r="P7" s="183"/>
      <c r="Q7" s="183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 x14ac:dyDescent="0.2">
      <c r="A8" s="54">
        <v>1</v>
      </c>
      <c r="B8" s="53">
        <v>7</v>
      </c>
      <c r="C8" s="88" t="s">
        <v>22</v>
      </c>
      <c r="D8" s="84" t="s">
        <v>123</v>
      </c>
      <c r="E8" s="84" t="s">
        <v>124</v>
      </c>
      <c r="F8" s="85">
        <v>40344</v>
      </c>
      <c r="G8" s="84" t="s">
        <v>150</v>
      </c>
      <c r="H8" s="1" t="s">
        <v>419</v>
      </c>
      <c r="I8" s="125">
        <v>24</v>
      </c>
      <c r="J8" s="9">
        <f t="shared" ref="J8:J20" si="0">$U$7*I8/$U$8</f>
        <v>8</v>
      </c>
      <c r="K8" s="14">
        <v>6.6</v>
      </c>
      <c r="L8" s="9">
        <f t="shared" ref="L8:L20" si="1">$W$7*K8/$W$8</f>
        <v>30.3448275862069</v>
      </c>
      <c r="M8" s="16">
        <v>36.590000000000003</v>
      </c>
      <c r="N8" s="9">
        <f t="shared" ref="N8:N20" si="2">($Y$7*$Y$8)/M8</f>
        <v>36.57830008198961</v>
      </c>
      <c r="O8" s="37">
        <f t="shared" ref="O8:O20" si="3">J8+L8+N8</f>
        <v>74.923127668196514</v>
      </c>
      <c r="P8" s="38">
        <f t="shared" ref="P8:P20" si="4">O8/100</f>
        <v>0.7492312766819651</v>
      </c>
      <c r="Q8" s="98" t="s">
        <v>156</v>
      </c>
      <c r="R8" s="24"/>
      <c r="S8" s="24"/>
      <c r="T8" s="11"/>
      <c r="U8" s="11">
        <v>60</v>
      </c>
      <c r="V8" s="11"/>
      <c r="W8" s="11">
        <f>LARGE(K8:K20,1)</f>
        <v>8.6999999999999993</v>
      </c>
      <c r="X8" s="11"/>
      <c r="Y8" s="11">
        <f>SMALL(M8:M20,1)</f>
        <v>33.46</v>
      </c>
    </row>
    <row r="9" spans="1:25" s="3" customFormat="1" ht="15" customHeight="1" x14ac:dyDescent="0.2">
      <c r="A9" s="54">
        <v>2</v>
      </c>
      <c r="B9" s="53">
        <v>7</v>
      </c>
      <c r="C9" s="93" t="s">
        <v>140</v>
      </c>
      <c r="D9" s="93" t="s">
        <v>141</v>
      </c>
      <c r="E9" s="93" t="s">
        <v>142</v>
      </c>
      <c r="F9" s="96">
        <v>39947</v>
      </c>
      <c r="G9" s="94" t="s">
        <v>155</v>
      </c>
      <c r="H9" s="1" t="s">
        <v>420</v>
      </c>
      <c r="I9" s="127">
        <v>17</v>
      </c>
      <c r="J9" s="9">
        <f t="shared" si="0"/>
        <v>5.666666666666667</v>
      </c>
      <c r="K9" s="14">
        <v>6.5</v>
      </c>
      <c r="L9" s="9">
        <f t="shared" si="1"/>
        <v>29.885057471264371</v>
      </c>
      <c r="M9" s="16">
        <v>34.43</v>
      </c>
      <c r="N9" s="9">
        <f t="shared" si="2"/>
        <v>38.873075805983156</v>
      </c>
      <c r="O9" s="37">
        <f t="shared" si="3"/>
        <v>74.424799943914195</v>
      </c>
      <c r="P9" s="38">
        <f t="shared" si="4"/>
        <v>0.74424799943914199</v>
      </c>
      <c r="Q9" s="101" t="s">
        <v>46</v>
      </c>
      <c r="R9" s="24"/>
      <c r="S9" s="24"/>
      <c r="T9" s="11"/>
      <c r="U9" s="11"/>
      <c r="V9" s="11"/>
      <c r="W9" s="11"/>
      <c r="X9" s="11"/>
      <c r="Y9" s="11"/>
    </row>
    <row r="10" spans="1:25" ht="15" customHeight="1" x14ac:dyDescent="0.2">
      <c r="A10" s="54">
        <v>3</v>
      </c>
      <c r="B10" s="53">
        <v>7</v>
      </c>
      <c r="C10" s="89" t="s">
        <v>134</v>
      </c>
      <c r="D10" s="92" t="s">
        <v>135</v>
      </c>
      <c r="E10" s="92" t="s">
        <v>136</v>
      </c>
      <c r="F10" s="87">
        <v>39989</v>
      </c>
      <c r="G10" s="97" t="s">
        <v>154</v>
      </c>
      <c r="H10" s="1" t="s">
        <v>420</v>
      </c>
      <c r="I10" s="127">
        <v>8</v>
      </c>
      <c r="J10" s="9">
        <f t="shared" si="0"/>
        <v>2.6666666666666665</v>
      </c>
      <c r="K10" s="14">
        <v>8.6999999999999993</v>
      </c>
      <c r="L10" s="9">
        <f t="shared" si="1"/>
        <v>40</v>
      </c>
      <c r="M10" s="16">
        <v>42.46</v>
      </c>
      <c r="N10" s="9">
        <f t="shared" si="2"/>
        <v>31.521431935939709</v>
      </c>
      <c r="O10" s="37">
        <f t="shared" si="3"/>
        <v>74.188098602606374</v>
      </c>
      <c r="P10" s="38">
        <f t="shared" si="4"/>
        <v>0.74188098602606378</v>
      </c>
      <c r="Q10" s="100" t="s">
        <v>159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 x14ac:dyDescent="0.2">
      <c r="A11" s="54">
        <v>4</v>
      </c>
      <c r="B11" s="53">
        <v>7</v>
      </c>
      <c r="C11" s="93" t="s">
        <v>145</v>
      </c>
      <c r="D11" s="93" t="s">
        <v>122</v>
      </c>
      <c r="E11" s="93" t="s">
        <v>146</v>
      </c>
      <c r="F11" s="96">
        <v>40213</v>
      </c>
      <c r="G11" s="94" t="s">
        <v>155</v>
      </c>
      <c r="H11" s="1"/>
      <c r="I11" s="127">
        <v>16.5</v>
      </c>
      <c r="J11" s="9">
        <f t="shared" si="0"/>
        <v>5.5</v>
      </c>
      <c r="K11" s="14">
        <v>5.2</v>
      </c>
      <c r="L11" s="9">
        <f t="shared" si="1"/>
        <v>23.908045977011497</v>
      </c>
      <c r="M11" s="16">
        <v>33.46</v>
      </c>
      <c r="N11" s="9">
        <f t="shared" si="2"/>
        <v>40</v>
      </c>
      <c r="O11" s="37">
        <f t="shared" si="3"/>
        <v>69.408045977011497</v>
      </c>
      <c r="P11" s="38">
        <f t="shared" si="4"/>
        <v>0.69408045977011501</v>
      </c>
      <c r="Q11" s="102" t="s">
        <v>46</v>
      </c>
      <c r="R11" s="24"/>
      <c r="S11" s="24"/>
      <c r="T11" s="10"/>
      <c r="U11" s="10"/>
      <c r="V11" s="10"/>
      <c r="W11" s="10"/>
      <c r="X11" s="10"/>
      <c r="Y11" s="10"/>
    </row>
    <row r="12" spans="1:25" ht="15" customHeight="1" x14ac:dyDescent="0.2">
      <c r="A12" s="54">
        <v>5</v>
      </c>
      <c r="B12" s="53">
        <v>7</v>
      </c>
      <c r="C12" s="88" t="s">
        <v>22</v>
      </c>
      <c r="D12" s="84" t="s">
        <v>120</v>
      </c>
      <c r="E12" s="84" t="s">
        <v>121</v>
      </c>
      <c r="F12" s="85">
        <v>40096</v>
      </c>
      <c r="G12" s="84" t="s">
        <v>150</v>
      </c>
      <c r="H12" s="28"/>
      <c r="I12" s="123">
        <v>22</v>
      </c>
      <c r="J12" s="9">
        <f t="shared" si="0"/>
        <v>7.333333333333333</v>
      </c>
      <c r="K12" s="14">
        <v>6.8</v>
      </c>
      <c r="L12" s="9">
        <f t="shared" si="1"/>
        <v>31.264367816091955</v>
      </c>
      <c r="M12" s="16">
        <v>49.68</v>
      </c>
      <c r="N12" s="9">
        <f t="shared" si="2"/>
        <v>26.940418679549115</v>
      </c>
      <c r="O12" s="37">
        <f t="shared" si="3"/>
        <v>65.538119828974402</v>
      </c>
      <c r="P12" s="38">
        <f t="shared" si="4"/>
        <v>0.65538119828974406</v>
      </c>
      <c r="Q12" s="98" t="s">
        <v>156</v>
      </c>
      <c r="R12" s="24"/>
      <c r="S12" s="24"/>
      <c r="T12" s="6"/>
      <c r="U12" s="6"/>
      <c r="V12" s="6"/>
      <c r="W12" s="6"/>
      <c r="X12" s="6"/>
      <c r="Y12" s="6"/>
    </row>
    <row r="13" spans="1:25" ht="15" customHeight="1" x14ac:dyDescent="0.2">
      <c r="A13" s="54">
        <v>6</v>
      </c>
      <c r="B13" s="53">
        <v>7</v>
      </c>
      <c r="C13" s="84" t="s">
        <v>106</v>
      </c>
      <c r="D13" s="84" t="s">
        <v>107</v>
      </c>
      <c r="E13" s="84" t="s">
        <v>108</v>
      </c>
      <c r="F13" s="85">
        <v>40014</v>
      </c>
      <c r="G13" s="84" t="s">
        <v>147</v>
      </c>
      <c r="H13" s="1"/>
      <c r="I13" s="123">
        <v>13.5</v>
      </c>
      <c r="J13" s="9">
        <f t="shared" si="0"/>
        <v>4.5</v>
      </c>
      <c r="K13" s="14">
        <v>5.0999999999999996</v>
      </c>
      <c r="L13" s="9">
        <f t="shared" si="1"/>
        <v>23.448275862068968</v>
      </c>
      <c r="M13" s="16">
        <v>41.22</v>
      </c>
      <c r="N13" s="9">
        <f t="shared" si="2"/>
        <v>32.469674915089769</v>
      </c>
      <c r="O13" s="37">
        <f t="shared" si="3"/>
        <v>60.417950777158737</v>
      </c>
      <c r="P13" s="38">
        <f t="shared" si="4"/>
        <v>0.60417950777158735</v>
      </c>
      <c r="Q13" s="98" t="s">
        <v>52</v>
      </c>
      <c r="R13" s="24"/>
      <c r="S13" s="24"/>
      <c r="T13" s="6"/>
      <c r="U13" s="6"/>
      <c r="V13" s="6"/>
      <c r="W13" s="6"/>
      <c r="X13" s="6"/>
      <c r="Y13" s="6"/>
    </row>
    <row r="14" spans="1:25" ht="15" customHeight="1" x14ac:dyDescent="0.2">
      <c r="A14" s="54">
        <v>7</v>
      </c>
      <c r="B14" s="53">
        <v>7</v>
      </c>
      <c r="C14" s="90" t="s">
        <v>129</v>
      </c>
      <c r="D14" s="90" t="s">
        <v>130</v>
      </c>
      <c r="E14" s="90" t="s">
        <v>131</v>
      </c>
      <c r="F14" s="91">
        <v>39995</v>
      </c>
      <c r="G14" s="90" t="s">
        <v>152</v>
      </c>
      <c r="H14" s="1"/>
      <c r="I14" s="124">
        <v>23</v>
      </c>
      <c r="J14" s="9">
        <f t="shared" si="0"/>
        <v>7.666666666666667</v>
      </c>
      <c r="K14" s="13">
        <v>4.3</v>
      </c>
      <c r="L14" s="9">
        <f t="shared" si="1"/>
        <v>19.770114942528739</v>
      </c>
      <c r="M14" s="15">
        <v>43.14</v>
      </c>
      <c r="N14" s="9">
        <f t="shared" si="2"/>
        <v>31.024571163653224</v>
      </c>
      <c r="O14" s="37">
        <f t="shared" si="3"/>
        <v>58.461352772848628</v>
      </c>
      <c r="P14" s="38">
        <f t="shared" si="4"/>
        <v>0.58461352772848629</v>
      </c>
      <c r="Q14" s="99" t="s">
        <v>157</v>
      </c>
      <c r="R14" s="24"/>
      <c r="S14" s="24"/>
      <c r="T14" s="5"/>
      <c r="U14" s="5"/>
      <c r="V14" s="5"/>
      <c r="W14" s="5"/>
      <c r="X14" s="5"/>
      <c r="Y14" s="5"/>
    </row>
    <row r="15" spans="1:25" s="3" customFormat="1" ht="15" customHeight="1" x14ac:dyDescent="0.2">
      <c r="A15" s="54">
        <v>8</v>
      </c>
      <c r="B15" s="53">
        <v>7</v>
      </c>
      <c r="C15" s="93" t="s">
        <v>137</v>
      </c>
      <c r="D15" s="93" t="s">
        <v>138</v>
      </c>
      <c r="E15" s="93" t="s">
        <v>139</v>
      </c>
      <c r="F15" s="95">
        <v>39989</v>
      </c>
      <c r="G15" s="94" t="s">
        <v>155</v>
      </c>
      <c r="H15" s="1"/>
      <c r="I15" s="122">
        <v>29</v>
      </c>
      <c r="J15" s="9">
        <f t="shared" si="0"/>
        <v>9.6666666666666661</v>
      </c>
      <c r="K15" s="14">
        <v>4</v>
      </c>
      <c r="L15" s="9">
        <f t="shared" si="1"/>
        <v>18.390804597701152</v>
      </c>
      <c r="M15" s="16">
        <v>44.03</v>
      </c>
      <c r="N15" s="9">
        <f t="shared" si="2"/>
        <v>30.397456279809223</v>
      </c>
      <c r="O15" s="37">
        <f t="shared" si="3"/>
        <v>58.454927544177039</v>
      </c>
      <c r="P15" s="38">
        <f t="shared" si="4"/>
        <v>0.58454927544177038</v>
      </c>
      <c r="Q15" s="101" t="s">
        <v>46</v>
      </c>
      <c r="R15" s="24"/>
      <c r="S15" s="24"/>
      <c r="T15" s="6"/>
      <c r="U15" s="6"/>
      <c r="V15" s="6"/>
      <c r="W15" s="6"/>
      <c r="X15" s="6"/>
      <c r="Y15" s="6"/>
    </row>
    <row r="16" spans="1:25" s="3" customFormat="1" ht="15" customHeight="1" x14ac:dyDescent="0.2">
      <c r="A16" s="54">
        <v>9</v>
      </c>
      <c r="B16" s="53">
        <v>7</v>
      </c>
      <c r="C16" s="84" t="s">
        <v>113</v>
      </c>
      <c r="D16" s="84" t="s">
        <v>114</v>
      </c>
      <c r="E16" s="84" t="s">
        <v>115</v>
      </c>
      <c r="F16" s="85">
        <v>39916</v>
      </c>
      <c r="G16" s="84" t="s">
        <v>147</v>
      </c>
      <c r="H16" s="28"/>
      <c r="I16" s="122">
        <v>24.5</v>
      </c>
      <c r="J16" s="9">
        <f t="shared" si="0"/>
        <v>8.1666666666666661</v>
      </c>
      <c r="K16" s="14">
        <v>4.0999999999999996</v>
      </c>
      <c r="L16" s="9">
        <f t="shared" si="1"/>
        <v>18.850574712643681</v>
      </c>
      <c r="M16" s="16">
        <v>45.38</v>
      </c>
      <c r="N16" s="9">
        <f t="shared" si="2"/>
        <v>29.493168796826797</v>
      </c>
      <c r="O16" s="37">
        <f t="shared" si="3"/>
        <v>56.510410176137142</v>
      </c>
      <c r="P16" s="38">
        <f t="shared" si="4"/>
        <v>0.56510410176137138</v>
      </c>
      <c r="Q16" s="98" t="s">
        <v>52</v>
      </c>
      <c r="R16" s="24"/>
      <c r="S16" s="24"/>
      <c r="T16" s="6"/>
      <c r="U16" s="6"/>
      <c r="V16" s="6"/>
      <c r="W16" s="6"/>
      <c r="X16" s="6"/>
      <c r="Y16" s="6"/>
    </row>
    <row r="17" spans="1:25" s="3" customFormat="1" ht="15" customHeight="1" x14ac:dyDescent="0.2">
      <c r="A17" s="54">
        <v>10</v>
      </c>
      <c r="B17" s="53">
        <v>7</v>
      </c>
      <c r="C17" s="89" t="s">
        <v>125</v>
      </c>
      <c r="D17" s="89" t="s">
        <v>126</v>
      </c>
      <c r="E17" s="87" t="s">
        <v>37</v>
      </c>
      <c r="F17" s="87">
        <v>40174</v>
      </c>
      <c r="G17" s="84" t="s">
        <v>151</v>
      </c>
      <c r="H17" s="1"/>
      <c r="I17" s="126">
        <v>19</v>
      </c>
      <c r="J17" s="9">
        <f t="shared" si="0"/>
        <v>6.333333333333333</v>
      </c>
      <c r="K17" s="14">
        <v>5.0999999999999996</v>
      </c>
      <c r="L17" s="9">
        <f t="shared" si="1"/>
        <v>23.448275862068968</v>
      </c>
      <c r="M17" s="16">
        <v>52.09</v>
      </c>
      <c r="N17" s="9">
        <f t="shared" si="2"/>
        <v>25.693991169130353</v>
      </c>
      <c r="O17" s="37">
        <f t="shared" si="3"/>
        <v>55.475600364532653</v>
      </c>
      <c r="P17" s="38">
        <f t="shared" si="4"/>
        <v>0.55475600364532651</v>
      </c>
      <c r="Q17" s="98" t="s">
        <v>91</v>
      </c>
      <c r="R17" s="24"/>
      <c r="S17" s="24"/>
      <c r="T17" s="5"/>
      <c r="U17" s="5"/>
      <c r="V17" s="5"/>
      <c r="W17" s="5"/>
      <c r="X17" s="5"/>
      <c r="Y17" s="5"/>
    </row>
    <row r="18" spans="1:25" ht="15" customHeight="1" x14ac:dyDescent="0.2">
      <c r="A18" s="54">
        <v>11</v>
      </c>
      <c r="B18" s="53">
        <v>7</v>
      </c>
      <c r="C18" s="84" t="s">
        <v>110</v>
      </c>
      <c r="D18" s="84" t="s">
        <v>111</v>
      </c>
      <c r="E18" s="84" t="s">
        <v>112</v>
      </c>
      <c r="F18" s="85">
        <v>40064</v>
      </c>
      <c r="G18" s="84" t="s">
        <v>147</v>
      </c>
      <c r="H18" s="28"/>
      <c r="I18" s="124">
        <v>21</v>
      </c>
      <c r="J18" s="9">
        <f t="shared" si="0"/>
        <v>7</v>
      </c>
      <c r="K18" s="14">
        <v>4</v>
      </c>
      <c r="L18" s="9">
        <f t="shared" si="1"/>
        <v>18.390804597701152</v>
      </c>
      <c r="M18" s="16">
        <v>44.86</v>
      </c>
      <c r="N18" s="9">
        <f t="shared" si="2"/>
        <v>29.835042353990193</v>
      </c>
      <c r="O18" s="37">
        <f t="shared" si="3"/>
        <v>55.225846951691345</v>
      </c>
      <c r="P18" s="38">
        <f t="shared" si="4"/>
        <v>0.55225846951691349</v>
      </c>
      <c r="Q18" s="98" t="s">
        <v>52</v>
      </c>
      <c r="R18" s="24"/>
      <c r="S18" s="24"/>
      <c r="T18" s="6"/>
      <c r="U18" s="6"/>
      <c r="V18" s="6"/>
      <c r="W18" s="6"/>
      <c r="X18" s="6"/>
      <c r="Y18" s="6"/>
    </row>
    <row r="19" spans="1:25" ht="15" customHeight="1" x14ac:dyDescent="0.2">
      <c r="A19" s="54">
        <v>12</v>
      </c>
      <c r="B19" s="53">
        <v>7</v>
      </c>
      <c r="C19" s="93" t="s">
        <v>143</v>
      </c>
      <c r="D19" s="93" t="s">
        <v>135</v>
      </c>
      <c r="E19" s="93" t="s">
        <v>144</v>
      </c>
      <c r="F19" s="96">
        <v>39946</v>
      </c>
      <c r="G19" s="94" t="s">
        <v>155</v>
      </c>
      <c r="H19" s="1"/>
      <c r="I19" s="126">
        <v>13</v>
      </c>
      <c r="J19" s="9">
        <f t="shared" si="0"/>
        <v>4.333333333333333</v>
      </c>
      <c r="K19" s="14">
        <v>2.7</v>
      </c>
      <c r="L19" s="9">
        <f t="shared" si="1"/>
        <v>12.413793103448278</v>
      </c>
      <c r="M19" s="16">
        <v>39.130000000000003</v>
      </c>
      <c r="N19" s="9">
        <f t="shared" si="2"/>
        <v>34.203935599284435</v>
      </c>
      <c r="O19" s="37">
        <f t="shared" si="3"/>
        <v>50.951062036066048</v>
      </c>
      <c r="P19" s="38">
        <f t="shared" si="4"/>
        <v>0.50951062036066053</v>
      </c>
      <c r="Q19" s="102" t="s">
        <v>46</v>
      </c>
      <c r="R19" s="24"/>
      <c r="S19" s="24"/>
      <c r="T19" s="5"/>
      <c r="U19" s="5"/>
      <c r="V19" s="5"/>
      <c r="W19" s="5"/>
      <c r="X19" s="5"/>
      <c r="Y19" s="5"/>
    </row>
    <row r="20" spans="1:25" ht="15" customHeight="1" x14ac:dyDescent="0.2">
      <c r="A20" s="54">
        <v>13</v>
      </c>
      <c r="B20" s="53">
        <v>7</v>
      </c>
      <c r="C20" s="84" t="s">
        <v>117</v>
      </c>
      <c r="D20" s="84" t="s">
        <v>118</v>
      </c>
      <c r="E20" s="84" t="s">
        <v>119</v>
      </c>
      <c r="F20" s="85">
        <v>39961</v>
      </c>
      <c r="G20" s="84" t="s">
        <v>148</v>
      </c>
      <c r="H20" s="28"/>
      <c r="I20" s="124">
        <v>10</v>
      </c>
      <c r="J20" s="9">
        <f t="shared" si="0"/>
        <v>3.3333333333333335</v>
      </c>
      <c r="K20" s="14">
        <v>2.5</v>
      </c>
      <c r="L20" s="9">
        <f t="shared" si="1"/>
        <v>11.494252873563219</v>
      </c>
      <c r="M20" s="16">
        <v>49.84</v>
      </c>
      <c r="N20" s="9">
        <f t="shared" si="2"/>
        <v>26.853932584269664</v>
      </c>
      <c r="O20" s="37">
        <f t="shared" si="3"/>
        <v>41.681518791166219</v>
      </c>
      <c r="P20" s="38">
        <f t="shared" si="4"/>
        <v>0.41681518791166217</v>
      </c>
      <c r="Q20" s="98" t="s">
        <v>74</v>
      </c>
      <c r="R20" s="24"/>
      <c r="S20" s="24"/>
      <c r="T20" s="6"/>
      <c r="U20" s="6"/>
      <c r="V20" s="6"/>
      <c r="W20" s="6"/>
      <c r="X20" s="6"/>
      <c r="Y20" s="6"/>
    </row>
    <row r="21" spans="1:25" ht="15" customHeight="1" x14ac:dyDescent="0.2">
      <c r="R21" s="24"/>
      <c r="S21" s="24"/>
      <c r="T21" s="6"/>
      <c r="U21" s="6"/>
      <c r="V21" s="6"/>
      <c r="W21" s="6"/>
      <c r="X21" s="6"/>
      <c r="Y21" s="6"/>
    </row>
    <row r="22" spans="1:25" ht="15" customHeight="1" x14ac:dyDescent="0.2">
      <c r="B22" s="55" t="s">
        <v>101</v>
      </c>
      <c r="D22" s="32" t="s">
        <v>421</v>
      </c>
      <c r="R22" s="24"/>
      <c r="S22" s="24"/>
      <c r="T22" s="6"/>
      <c r="U22" s="6"/>
      <c r="V22" s="6"/>
      <c r="W22" s="6"/>
      <c r="X22" s="6"/>
      <c r="Y22" s="6"/>
    </row>
    <row r="23" spans="1:25" ht="15" customHeight="1" x14ac:dyDescent="0.2">
      <c r="R23" s="24"/>
      <c r="S23" s="24"/>
      <c r="T23" s="6"/>
      <c r="U23" s="6"/>
    </row>
    <row r="24" spans="1:25" ht="15" customHeight="1" x14ac:dyDescent="0.2">
      <c r="R24" s="24"/>
      <c r="S24" s="24"/>
      <c r="T24" s="6"/>
      <c r="U24" s="6"/>
    </row>
    <row r="25" spans="1:25" ht="15" customHeight="1" x14ac:dyDescent="0.2">
      <c r="B25" s="55" t="s">
        <v>100</v>
      </c>
      <c r="D25" s="32" t="s">
        <v>102</v>
      </c>
      <c r="R25" s="24"/>
      <c r="S25" s="24"/>
      <c r="T25" s="6"/>
      <c r="U25" s="6"/>
    </row>
    <row r="26" spans="1:25" ht="15" customHeight="1" x14ac:dyDescent="0.2">
      <c r="D26" s="32" t="s">
        <v>422</v>
      </c>
      <c r="R26" s="24"/>
      <c r="S26" s="24"/>
      <c r="T26" s="6"/>
      <c r="U26" s="6"/>
    </row>
    <row r="27" spans="1:25" ht="15" customHeight="1" x14ac:dyDescent="0.2">
      <c r="D27" s="32" t="s">
        <v>104</v>
      </c>
      <c r="R27" s="24"/>
      <c r="S27" s="24"/>
      <c r="T27" s="6"/>
      <c r="U27" s="6"/>
    </row>
    <row r="28" spans="1:25" ht="15" customHeight="1" x14ac:dyDescent="0.2">
      <c r="D28" s="32" t="s">
        <v>105</v>
      </c>
      <c r="F28" s="32" t="s">
        <v>408</v>
      </c>
      <c r="R28" s="24"/>
      <c r="S28" s="24"/>
      <c r="T28" s="6"/>
      <c r="U28" s="6"/>
    </row>
    <row r="29" spans="1:25" ht="15" customHeight="1" x14ac:dyDescent="0.2">
      <c r="D29" s="32" t="s">
        <v>423</v>
      </c>
      <c r="R29" s="24"/>
      <c r="S29" s="24"/>
      <c r="T29" s="6"/>
      <c r="U29" s="6"/>
    </row>
    <row r="30" spans="1:25" ht="15" customHeight="1" x14ac:dyDescent="0.2">
      <c r="R30" s="24"/>
      <c r="S30" s="24"/>
      <c r="T30" s="6"/>
      <c r="U30" s="6"/>
    </row>
  </sheetData>
  <autoFilter ref="A6:Q7">
    <filterColumn colId="8" showButton="0"/>
    <filterColumn colId="10" showButton="0"/>
    <filterColumn colId="12" showButton="0"/>
    <sortState ref="A9:Z46">
      <sortCondition descending="1" ref="O6:O7"/>
    </sortState>
  </autoFilter>
  <sortState ref="A8:Q20">
    <sortCondition descending="1" ref="O8:O20"/>
  </sortState>
  <mergeCells count="17">
    <mergeCell ref="T6:U6"/>
    <mergeCell ref="V6:W6"/>
    <mergeCell ref="X6:Y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M6:N6"/>
    <mergeCell ref="O6:O7"/>
    <mergeCell ref="P6:P7"/>
    <mergeCell ref="Q6:Q7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opLeftCell="A8" zoomScale="70" zoomScaleNormal="70" workbookViewId="0">
      <selection activeCell="P43" sqref="P43"/>
    </sheetView>
  </sheetViews>
  <sheetFormatPr defaultRowHeight="15" customHeight="1" x14ac:dyDescent="0.2"/>
  <cols>
    <col min="1" max="1" width="6.85546875" style="55" customWidth="1"/>
    <col min="2" max="2" width="11.28515625" style="22" customWidth="1"/>
    <col min="3" max="3" width="17.5703125" style="32" customWidth="1"/>
    <col min="4" max="4" width="15.5703125" style="32" customWidth="1"/>
    <col min="5" max="5" width="15.28515625" style="32" customWidth="1"/>
    <col min="6" max="6" width="14.140625" style="32" customWidth="1"/>
    <col min="7" max="8" width="33.5703125" style="32" customWidth="1"/>
    <col min="9" max="9" width="12.140625" style="39" customWidth="1"/>
    <col min="10" max="10" width="15.140625" style="32" customWidth="1"/>
    <col min="11" max="11" width="9.140625" style="39"/>
    <col min="12" max="12" width="13.140625" style="32" customWidth="1"/>
    <col min="13" max="13" width="9.140625" style="32"/>
    <col min="14" max="14" width="13.140625" style="32" customWidth="1"/>
    <col min="15" max="15" width="15.7109375" style="32" customWidth="1"/>
    <col min="16" max="16" width="13.85546875" style="32" customWidth="1"/>
    <col min="17" max="17" width="37.140625" style="32" customWidth="1"/>
    <col min="25" max="25" width="11" customWidth="1"/>
  </cols>
  <sheetData>
    <row r="1" spans="1:25" ht="15" customHeight="1" x14ac:dyDescent="0.2">
      <c r="B1" s="56"/>
    </row>
    <row r="2" spans="1:25" s="62" customFormat="1" ht="15" customHeight="1" x14ac:dyDescent="0.2">
      <c r="A2" s="173" t="s">
        <v>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60"/>
      <c r="R2" s="60"/>
      <c r="S2" s="60"/>
      <c r="T2" s="61"/>
      <c r="U2" s="61"/>
      <c r="V2" s="61"/>
      <c r="W2" s="61"/>
      <c r="X2" s="61"/>
      <c r="Y2" s="61"/>
    </row>
    <row r="3" spans="1:25" s="62" customFormat="1" ht="15" customHeight="1" x14ac:dyDescent="0.25">
      <c r="A3" s="174" t="s">
        <v>415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63"/>
      <c r="R3" s="63"/>
      <c r="S3" s="63"/>
      <c r="T3" s="61"/>
      <c r="U3" s="61"/>
      <c r="V3" s="61"/>
      <c r="W3" s="61"/>
      <c r="X3" s="61"/>
      <c r="Y3" s="61"/>
    </row>
    <row r="4" spans="1:25" s="62" customFormat="1" ht="15" customHeight="1" x14ac:dyDescent="0.25">
      <c r="A4" s="174" t="s">
        <v>411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63"/>
      <c r="R4" s="63"/>
      <c r="S4" s="63"/>
      <c r="T4" s="61"/>
      <c r="U4" s="61"/>
      <c r="V4" s="61"/>
      <c r="W4" s="61"/>
      <c r="X4" s="61"/>
      <c r="Y4" s="61"/>
    </row>
    <row r="5" spans="1:25" ht="15" customHeight="1" x14ac:dyDescent="0.2">
      <c r="C5" s="25"/>
      <c r="D5" s="25"/>
      <c r="E5" s="25"/>
      <c r="F5" s="25"/>
      <c r="G5" s="25"/>
      <c r="H5" s="25"/>
      <c r="J5" s="21"/>
      <c r="T5" s="10"/>
      <c r="U5" s="10"/>
      <c r="V5" s="10"/>
      <c r="W5" s="10"/>
      <c r="X5" s="10"/>
      <c r="Y5" s="10"/>
    </row>
    <row r="6" spans="1:25" ht="52.9" customHeight="1" x14ac:dyDescent="0.2">
      <c r="A6" s="175" t="s">
        <v>0</v>
      </c>
      <c r="B6" s="179" t="s">
        <v>99</v>
      </c>
      <c r="C6" s="29" t="s">
        <v>15</v>
      </c>
      <c r="D6" s="29" t="s">
        <v>16</v>
      </c>
      <c r="E6" s="29" t="s">
        <v>17</v>
      </c>
      <c r="F6" s="179" t="s">
        <v>1</v>
      </c>
      <c r="G6" s="179" t="s">
        <v>2</v>
      </c>
      <c r="H6" s="184" t="s">
        <v>85</v>
      </c>
      <c r="I6" s="181" t="s">
        <v>9</v>
      </c>
      <c r="J6" s="182"/>
      <c r="K6" s="181" t="s">
        <v>410</v>
      </c>
      <c r="L6" s="182"/>
      <c r="M6" s="181" t="s">
        <v>409</v>
      </c>
      <c r="N6" s="182"/>
      <c r="O6" s="179" t="s">
        <v>5</v>
      </c>
      <c r="P6" s="183" t="s">
        <v>6</v>
      </c>
      <c r="Q6" s="183" t="s">
        <v>3</v>
      </c>
      <c r="R6" s="23"/>
      <c r="S6" s="23"/>
      <c r="T6" s="172" t="s">
        <v>12</v>
      </c>
      <c r="U6" s="172"/>
      <c r="V6" s="172" t="s">
        <v>11</v>
      </c>
      <c r="W6" s="172"/>
      <c r="X6" s="172" t="s">
        <v>10</v>
      </c>
      <c r="Y6" s="172"/>
    </row>
    <row r="7" spans="1:25" ht="15" customHeight="1" x14ac:dyDescent="0.2">
      <c r="A7" s="176"/>
      <c r="B7" s="180"/>
      <c r="C7" s="30"/>
      <c r="D7" s="30"/>
      <c r="E7" s="30"/>
      <c r="F7" s="180"/>
      <c r="G7" s="180"/>
      <c r="H7" s="185"/>
      <c r="I7" s="129" t="s">
        <v>8</v>
      </c>
      <c r="J7" s="7" t="s">
        <v>7</v>
      </c>
      <c r="K7" s="40" t="s">
        <v>8</v>
      </c>
      <c r="L7" s="7" t="s">
        <v>7</v>
      </c>
      <c r="M7" s="4" t="s">
        <v>8</v>
      </c>
      <c r="N7" s="7" t="s">
        <v>7</v>
      </c>
      <c r="O7" s="180"/>
      <c r="P7" s="183"/>
      <c r="Q7" s="183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 x14ac:dyDescent="0.2">
      <c r="A8" s="54">
        <v>1</v>
      </c>
      <c r="B8" s="53">
        <v>8</v>
      </c>
      <c r="C8" s="89" t="s">
        <v>60</v>
      </c>
      <c r="D8" s="103" t="s">
        <v>174</v>
      </c>
      <c r="E8" s="103" t="s">
        <v>175</v>
      </c>
      <c r="F8" s="85">
        <v>39618</v>
      </c>
      <c r="G8" s="84" t="s">
        <v>149</v>
      </c>
      <c r="H8" s="84" t="s">
        <v>419</v>
      </c>
      <c r="I8" s="130">
        <v>24</v>
      </c>
      <c r="J8" s="9">
        <f t="shared" ref="J8:J43" si="0">$U$7*I8/$U$8</f>
        <v>8</v>
      </c>
      <c r="K8" s="47">
        <v>9.5</v>
      </c>
      <c r="L8" s="9">
        <f t="shared" ref="L8:L43" si="1">$W$7*K8/$W$8</f>
        <v>40</v>
      </c>
      <c r="M8" s="16">
        <v>32.869999999999997</v>
      </c>
      <c r="N8" s="9">
        <f t="shared" ref="N8:N43" si="2">($Y$7*$Y$8)/M8</f>
        <v>33.769394584727721</v>
      </c>
      <c r="O8" s="37">
        <f t="shared" ref="O8:O43" si="3">J8+L8+N8</f>
        <v>81.769394584727721</v>
      </c>
      <c r="P8" s="38">
        <f t="shared" ref="P8:P43" si="4">O8/100</f>
        <v>0.81769394584727717</v>
      </c>
      <c r="Q8" s="84" t="s">
        <v>81</v>
      </c>
      <c r="R8" s="24"/>
      <c r="S8" s="24"/>
      <c r="T8" s="11"/>
      <c r="U8" s="11">
        <v>60</v>
      </c>
      <c r="V8" s="11"/>
      <c r="W8" s="11">
        <f>LARGE(K8:K35,1)</f>
        <v>9.5</v>
      </c>
      <c r="X8" s="11"/>
      <c r="Y8" s="11">
        <f>SMALL(M8:M35,1)</f>
        <v>27.75</v>
      </c>
    </row>
    <row r="9" spans="1:25" s="3" customFormat="1" ht="15" customHeight="1" x14ac:dyDescent="0.2">
      <c r="A9" s="54">
        <v>2</v>
      </c>
      <c r="B9" s="53">
        <v>8</v>
      </c>
      <c r="C9" s="105" t="s">
        <v>56</v>
      </c>
      <c r="D9" s="106" t="s">
        <v>64</v>
      </c>
      <c r="E9" s="89" t="s">
        <v>124</v>
      </c>
      <c r="F9" s="106">
        <v>39766</v>
      </c>
      <c r="G9" s="103" t="s">
        <v>151</v>
      </c>
      <c r="H9" s="103" t="s">
        <v>420</v>
      </c>
      <c r="I9" s="130">
        <v>31.5</v>
      </c>
      <c r="J9" s="9">
        <f t="shared" si="0"/>
        <v>10.5</v>
      </c>
      <c r="K9" s="47">
        <v>8.8000000000000007</v>
      </c>
      <c r="L9" s="9">
        <f t="shared" si="1"/>
        <v>37.05263157894737</v>
      </c>
      <c r="M9" s="16">
        <v>39.119999999999997</v>
      </c>
      <c r="N9" s="9">
        <f t="shared" si="2"/>
        <v>28.374233128834359</v>
      </c>
      <c r="O9" s="37">
        <f t="shared" si="3"/>
        <v>75.926864707781732</v>
      </c>
      <c r="P9" s="38">
        <f t="shared" si="4"/>
        <v>0.75926864707781727</v>
      </c>
      <c r="Q9" s="89" t="s">
        <v>91</v>
      </c>
      <c r="R9" s="24"/>
      <c r="S9" s="24"/>
      <c r="T9" s="11"/>
      <c r="U9" s="11"/>
      <c r="V9" s="11"/>
      <c r="W9" s="11"/>
      <c r="X9" s="11"/>
      <c r="Y9" s="11"/>
    </row>
    <row r="10" spans="1:25" ht="15" customHeight="1" x14ac:dyDescent="0.2">
      <c r="A10" s="54">
        <v>3</v>
      </c>
      <c r="B10" s="53">
        <v>8</v>
      </c>
      <c r="C10" s="89" t="s">
        <v>58</v>
      </c>
      <c r="D10" s="84" t="s">
        <v>170</v>
      </c>
      <c r="E10" s="84" t="s">
        <v>171</v>
      </c>
      <c r="F10" s="85">
        <v>39596</v>
      </c>
      <c r="G10" s="84" t="s">
        <v>149</v>
      </c>
      <c r="H10" s="103" t="s">
        <v>420</v>
      </c>
      <c r="I10" s="130">
        <v>23.5</v>
      </c>
      <c r="J10" s="9">
        <f t="shared" si="0"/>
        <v>7.833333333333333</v>
      </c>
      <c r="K10" s="47">
        <v>9</v>
      </c>
      <c r="L10" s="9">
        <f t="shared" si="1"/>
        <v>37.89473684210526</v>
      </c>
      <c r="M10" s="16">
        <v>37.6</v>
      </c>
      <c r="N10" s="9">
        <f t="shared" si="2"/>
        <v>29.521276595744681</v>
      </c>
      <c r="O10" s="37">
        <f t="shared" si="3"/>
        <v>75.249346771183269</v>
      </c>
      <c r="P10" s="38">
        <f t="shared" si="4"/>
        <v>0.75249346771183268</v>
      </c>
      <c r="Q10" s="84" t="s">
        <v>81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 x14ac:dyDescent="0.2">
      <c r="A11" s="54">
        <v>4</v>
      </c>
      <c r="B11" s="53">
        <v>8</v>
      </c>
      <c r="C11" s="105" t="s">
        <v>61</v>
      </c>
      <c r="D11" s="106" t="s">
        <v>123</v>
      </c>
      <c r="E11" s="105" t="s">
        <v>186</v>
      </c>
      <c r="F11" s="106">
        <v>39676</v>
      </c>
      <c r="G11" s="103" t="s">
        <v>151</v>
      </c>
      <c r="H11" s="103" t="s">
        <v>420</v>
      </c>
      <c r="I11" s="132">
        <v>26</v>
      </c>
      <c r="J11" s="9">
        <f t="shared" si="0"/>
        <v>8.6666666666666661</v>
      </c>
      <c r="K11" s="47">
        <v>8.4</v>
      </c>
      <c r="L11" s="9">
        <f t="shared" si="1"/>
        <v>35.368421052631582</v>
      </c>
      <c r="M11" s="16">
        <v>35.69</v>
      </c>
      <c r="N11" s="9">
        <f t="shared" si="2"/>
        <v>31.101148781171197</v>
      </c>
      <c r="O11" s="37">
        <f t="shared" si="3"/>
        <v>75.136236500469437</v>
      </c>
      <c r="P11" s="38">
        <f t="shared" si="4"/>
        <v>0.75136236500469433</v>
      </c>
      <c r="Q11" s="89" t="s">
        <v>78</v>
      </c>
      <c r="R11" s="24"/>
      <c r="S11" s="24"/>
      <c r="T11" s="10"/>
      <c r="U11" s="10"/>
      <c r="V11" s="10"/>
      <c r="W11" s="10"/>
      <c r="X11" s="10"/>
      <c r="Y11" s="10"/>
    </row>
    <row r="12" spans="1:25" s="161" customFormat="1" ht="15" customHeight="1" x14ac:dyDescent="0.2">
      <c r="A12" s="155">
        <v>5</v>
      </c>
      <c r="B12" s="156">
        <v>8</v>
      </c>
      <c r="C12" s="143" t="s">
        <v>22</v>
      </c>
      <c r="D12" s="143" t="s">
        <v>33</v>
      </c>
      <c r="E12" s="143" t="s">
        <v>65</v>
      </c>
      <c r="F12" s="144">
        <v>39716</v>
      </c>
      <c r="G12" s="147" t="s">
        <v>152</v>
      </c>
      <c r="H12" s="103" t="s">
        <v>420</v>
      </c>
      <c r="I12" s="131">
        <v>16.5</v>
      </c>
      <c r="J12" s="44">
        <f t="shared" si="0"/>
        <v>5.5</v>
      </c>
      <c r="K12" s="162">
        <v>7.5</v>
      </c>
      <c r="L12" s="44">
        <f t="shared" si="1"/>
        <v>31.578947368421051</v>
      </c>
      <c r="M12" s="163">
        <v>31.56</v>
      </c>
      <c r="N12" s="44">
        <f t="shared" si="2"/>
        <v>35.171102661596962</v>
      </c>
      <c r="O12" s="44">
        <f t="shared" si="3"/>
        <v>72.250050030018016</v>
      </c>
      <c r="P12" s="158">
        <f t="shared" si="4"/>
        <v>0.7225005003001802</v>
      </c>
      <c r="Q12" s="147" t="s">
        <v>158</v>
      </c>
      <c r="R12" s="164"/>
      <c r="S12" s="164"/>
      <c r="T12" s="160"/>
      <c r="U12" s="160"/>
      <c r="V12" s="160"/>
      <c r="W12" s="160"/>
      <c r="X12" s="160"/>
      <c r="Y12" s="160"/>
    </row>
    <row r="13" spans="1:25" s="161" customFormat="1" ht="15" customHeight="1" x14ac:dyDescent="0.2">
      <c r="A13" s="155">
        <v>6</v>
      </c>
      <c r="B13" s="156">
        <v>8</v>
      </c>
      <c r="C13" s="165" t="s">
        <v>161</v>
      </c>
      <c r="D13" s="165" t="s">
        <v>162</v>
      </c>
      <c r="E13" s="165" t="s">
        <v>163</v>
      </c>
      <c r="F13" s="166">
        <v>39628</v>
      </c>
      <c r="G13" s="88" t="s">
        <v>148</v>
      </c>
      <c r="H13" s="103" t="s">
        <v>420</v>
      </c>
      <c r="I13" s="133">
        <v>34.5</v>
      </c>
      <c r="J13" s="44">
        <f t="shared" si="0"/>
        <v>11.5</v>
      </c>
      <c r="K13" s="162">
        <v>9</v>
      </c>
      <c r="L13" s="44">
        <f t="shared" si="1"/>
        <v>37.89473684210526</v>
      </c>
      <c r="M13" s="163">
        <v>49.07</v>
      </c>
      <c r="N13" s="44">
        <f t="shared" si="2"/>
        <v>22.620745873242306</v>
      </c>
      <c r="O13" s="44">
        <f t="shared" si="3"/>
        <v>72.015482715347559</v>
      </c>
      <c r="P13" s="158">
        <f t="shared" si="4"/>
        <v>0.72015482715347556</v>
      </c>
      <c r="Q13" s="88" t="s">
        <v>74</v>
      </c>
      <c r="R13" s="164"/>
      <c r="S13" s="164"/>
      <c r="T13" s="160"/>
      <c r="U13" s="160"/>
      <c r="V13" s="160"/>
      <c r="W13" s="160"/>
      <c r="X13" s="160"/>
      <c r="Y13" s="160"/>
    </row>
    <row r="14" spans="1:25" s="161" customFormat="1" ht="15" customHeight="1" x14ac:dyDescent="0.2">
      <c r="A14" s="155">
        <v>7</v>
      </c>
      <c r="B14" s="156">
        <v>8</v>
      </c>
      <c r="C14" s="104" t="s">
        <v>26</v>
      </c>
      <c r="D14" s="104" t="s">
        <v>179</v>
      </c>
      <c r="E14" s="104" t="s">
        <v>180</v>
      </c>
      <c r="F14" s="110">
        <v>39651</v>
      </c>
      <c r="G14" s="86" t="s">
        <v>231</v>
      </c>
      <c r="H14" s="103" t="s">
        <v>420</v>
      </c>
      <c r="I14" s="131">
        <v>17.5</v>
      </c>
      <c r="J14" s="44">
        <f t="shared" si="0"/>
        <v>5.833333333333333</v>
      </c>
      <c r="K14" s="162">
        <v>9.3000000000000007</v>
      </c>
      <c r="L14" s="44">
        <f t="shared" si="1"/>
        <v>39.157894736842103</v>
      </c>
      <c r="M14" s="163">
        <v>42.8</v>
      </c>
      <c r="N14" s="44">
        <f t="shared" si="2"/>
        <v>25.934579439252339</v>
      </c>
      <c r="O14" s="44">
        <f t="shared" si="3"/>
        <v>70.925807509427784</v>
      </c>
      <c r="P14" s="158">
        <f t="shared" si="4"/>
        <v>0.70925807509427785</v>
      </c>
      <c r="Q14" s="111" t="s">
        <v>53</v>
      </c>
      <c r="R14" s="164"/>
      <c r="S14" s="164"/>
      <c r="T14" s="160"/>
      <c r="U14" s="160"/>
      <c r="V14" s="160"/>
      <c r="W14" s="160"/>
      <c r="X14" s="160"/>
      <c r="Y14" s="160"/>
    </row>
    <row r="15" spans="1:25" s="161" customFormat="1" ht="15" customHeight="1" x14ac:dyDescent="0.2">
      <c r="A15" s="155">
        <v>8</v>
      </c>
      <c r="B15" s="156">
        <v>8</v>
      </c>
      <c r="C15" s="88" t="s">
        <v>209</v>
      </c>
      <c r="D15" s="88" t="s">
        <v>210</v>
      </c>
      <c r="E15" s="88" t="s">
        <v>144</v>
      </c>
      <c r="F15" s="110">
        <v>39771</v>
      </c>
      <c r="G15" s="88" t="s">
        <v>234</v>
      </c>
      <c r="H15" s="103" t="s">
        <v>420</v>
      </c>
      <c r="I15" s="133">
        <v>12</v>
      </c>
      <c r="J15" s="44">
        <f t="shared" si="0"/>
        <v>4</v>
      </c>
      <c r="K15" s="162">
        <v>8.8000000000000007</v>
      </c>
      <c r="L15" s="44">
        <f t="shared" si="1"/>
        <v>37.05263157894737</v>
      </c>
      <c r="M15" s="163">
        <v>40.56</v>
      </c>
      <c r="N15" s="44">
        <f t="shared" si="2"/>
        <v>27.366863905325442</v>
      </c>
      <c r="O15" s="44">
        <f t="shared" si="3"/>
        <v>68.419495484272815</v>
      </c>
      <c r="P15" s="158">
        <f t="shared" si="4"/>
        <v>0.68419495484272819</v>
      </c>
      <c r="Q15" s="88" t="s">
        <v>44</v>
      </c>
      <c r="R15" s="164"/>
      <c r="S15" s="164"/>
      <c r="T15" s="160"/>
      <c r="U15" s="160"/>
      <c r="V15" s="160"/>
      <c r="W15" s="160"/>
      <c r="X15" s="160"/>
      <c r="Y15" s="160"/>
    </row>
    <row r="16" spans="1:25" s="161" customFormat="1" ht="15" customHeight="1" x14ac:dyDescent="0.2">
      <c r="A16" s="155">
        <v>9</v>
      </c>
      <c r="B16" s="156">
        <v>8</v>
      </c>
      <c r="C16" s="165" t="s">
        <v>224</v>
      </c>
      <c r="D16" s="165" t="s">
        <v>32</v>
      </c>
      <c r="E16" s="165" t="s">
        <v>180</v>
      </c>
      <c r="F16" s="166">
        <v>39592</v>
      </c>
      <c r="G16" s="165" t="s">
        <v>235</v>
      </c>
      <c r="H16" s="103" t="s">
        <v>420</v>
      </c>
      <c r="I16" s="133">
        <v>30</v>
      </c>
      <c r="J16" s="44">
        <f t="shared" si="0"/>
        <v>10</v>
      </c>
      <c r="K16" s="41">
        <v>6.5</v>
      </c>
      <c r="L16" s="44">
        <f t="shared" si="1"/>
        <v>27.368421052631579</v>
      </c>
      <c r="M16" s="42">
        <v>35.9</v>
      </c>
      <c r="N16" s="44">
        <f t="shared" si="2"/>
        <v>30.919220055710309</v>
      </c>
      <c r="O16" s="44">
        <f t="shared" si="3"/>
        <v>68.287641108341887</v>
      </c>
      <c r="P16" s="158">
        <f t="shared" si="4"/>
        <v>0.6828764110834189</v>
      </c>
      <c r="Q16" s="165" t="s">
        <v>40</v>
      </c>
      <c r="R16" s="164"/>
      <c r="S16" s="164"/>
      <c r="T16" s="167"/>
      <c r="U16" s="167"/>
      <c r="V16" s="167"/>
      <c r="W16" s="167"/>
      <c r="X16" s="167"/>
      <c r="Y16" s="167"/>
    </row>
    <row r="17" spans="1:25" s="168" customFormat="1" ht="15" customHeight="1" x14ac:dyDescent="0.2">
      <c r="A17" s="155">
        <v>10</v>
      </c>
      <c r="B17" s="156">
        <v>8</v>
      </c>
      <c r="C17" s="86" t="s">
        <v>59</v>
      </c>
      <c r="D17" s="165" t="s">
        <v>169</v>
      </c>
      <c r="E17" s="165" t="s">
        <v>173</v>
      </c>
      <c r="F17" s="110">
        <v>39638</v>
      </c>
      <c r="G17" s="88" t="s">
        <v>149</v>
      </c>
      <c r="H17" s="88"/>
      <c r="I17" s="131">
        <v>32</v>
      </c>
      <c r="J17" s="44">
        <f t="shared" si="0"/>
        <v>10.666666666666666</v>
      </c>
      <c r="K17" s="162">
        <v>7.3</v>
      </c>
      <c r="L17" s="44">
        <f t="shared" si="1"/>
        <v>30.736842105263158</v>
      </c>
      <c r="M17" s="163">
        <v>41.66</v>
      </c>
      <c r="N17" s="44">
        <f t="shared" si="2"/>
        <v>26.644263082093136</v>
      </c>
      <c r="O17" s="44">
        <f t="shared" si="3"/>
        <v>68.047771854022955</v>
      </c>
      <c r="P17" s="158">
        <f t="shared" si="4"/>
        <v>0.68047771854022954</v>
      </c>
      <c r="Q17" s="88" t="s">
        <v>80</v>
      </c>
      <c r="R17" s="164"/>
      <c r="S17" s="164"/>
      <c r="T17" s="160"/>
      <c r="U17" s="160"/>
      <c r="V17" s="160"/>
      <c r="W17" s="160"/>
      <c r="X17" s="160"/>
      <c r="Y17" s="160"/>
    </row>
    <row r="18" spans="1:25" s="161" customFormat="1" ht="15" customHeight="1" x14ac:dyDescent="0.2">
      <c r="A18" s="155">
        <v>11</v>
      </c>
      <c r="B18" s="156">
        <v>8</v>
      </c>
      <c r="C18" s="165" t="s">
        <v>220</v>
      </c>
      <c r="D18" s="165" t="s">
        <v>208</v>
      </c>
      <c r="E18" s="165" t="s">
        <v>221</v>
      </c>
      <c r="F18" s="166">
        <v>39731</v>
      </c>
      <c r="G18" s="165" t="s">
        <v>235</v>
      </c>
      <c r="H18" s="165"/>
      <c r="I18" s="133">
        <v>21.5</v>
      </c>
      <c r="J18" s="44">
        <f t="shared" si="0"/>
        <v>7.166666666666667</v>
      </c>
      <c r="K18" s="41">
        <v>7.6</v>
      </c>
      <c r="L18" s="44">
        <f t="shared" si="1"/>
        <v>32</v>
      </c>
      <c r="M18" s="42">
        <v>38.950000000000003</v>
      </c>
      <c r="N18" s="44">
        <f t="shared" si="2"/>
        <v>28.498074454428753</v>
      </c>
      <c r="O18" s="44">
        <f t="shared" si="3"/>
        <v>67.664741121095417</v>
      </c>
      <c r="P18" s="158">
        <f t="shared" si="4"/>
        <v>0.67664741121095417</v>
      </c>
      <c r="Q18" s="165" t="s">
        <v>40</v>
      </c>
      <c r="R18" s="164"/>
      <c r="S18" s="164"/>
      <c r="T18" s="160"/>
      <c r="U18" s="160"/>
      <c r="V18" s="160"/>
      <c r="W18" s="160"/>
      <c r="X18" s="160"/>
      <c r="Y18" s="160"/>
    </row>
    <row r="19" spans="1:25" s="161" customFormat="1" ht="15" customHeight="1" x14ac:dyDescent="0.2">
      <c r="A19" s="155">
        <v>12</v>
      </c>
      <c r="B19" s="156">
        <v>8</v>
      </c>
      <c r="C19" s="86" t="s">
        <v>202</v>
      </c>
      <c r="D19" s="165" t="s">
        <v>198</v>
      </c>
      <c r="E19" s="165" t="s">
        <v>37</v>
      </c>
      <c r="F19" s="144">
        <v>39450</v>
      </c>
      <c r="G19" s="86" t="s">
        <v>154</v>
      </c>
      <c r="H19" s="86"/>
      <c r="I19" s="133">
        <v>27</v>
      </c>
      <c r="J19" s="44">
        <f t="shared" si="0"/>
        <v>9</v>
      </c>
      <c r="K19" s="162">
        <v>8</v>
      </c>
      <c r="L19" s="44">
        <f t="shared" si="1"/>
        <v>33.684210526315788</v>
      </c>
      <c r="M19" s="163">
        <v>45.75</v>
      </c>
      <c r="N19" s="44">
        <f t="shared" si="2"/>
        <v>24.262295081967213</v>
      </c>
      <c r="O19" s="44">
        <f t="shared" si="3"/>
        <v>66.946505608283005</v>
      </c>
      <c r="P19" s="158">
        <f t="shared" si="4"/>
        <v>0.66946505608283002</v>
      </c>
      <c r="Q19" s="86" t="s">
        <v>79</v>
      </c>
      <c r="R19" s="164"/>
      <c r="S19" s="164"/>
      <c r="T19" s="167"/>
      <c r="U19" s="167"/>
      <c r="V19" s="167"/>
      <c r="W19" s="167"/>
      <c r="X19" s="167"/>
      <c r="Y19" s="167"/>
    </row>
    <row r="20" spans="1:25" s="161" customFormat="1" ht="15" customHeight="1" x14ac:dyDescent="0.2">
      <c r="A20" s="155">
        <v>13</v>
      </c>
      <c r="B20" s="156">
        <v>8</v>
      </c>
      <c r="C20" s="86" t="s">
        <v>194</v>
      </c>
      <c r="D20" s="86" t="s">
        <v>195</v>
      </c>
      <c r="E20" s="86" t="s">
        <v>116</v>
      </c>
      <c r="F20" s="144">
        <v>39783</v>
      </c>
      <c r="G20" s="86" t="s">
        <v>153</v>
      </c>
      <c r="H20" s="86"/>
      <c r="I20" s="131">
        <v>21</v>
      </c>
      <c r="J20" s="44">
        <f t="shared" si="0"/>
        <v>7</v>
      </c>
      <c r="K20" s="162">
        <v>7.1</v>
      </c>
      <c r="L20" s="44">
        <f t="shared" si="1"/>
        <v>29.894736842105264</v>
      </c>
      <c r="M20" s="163">
        <v>37.36</v>
      </c>
      <c r="N20" s="44">
        <f t="shared" si="2"/>
        <v>29.710920770877944</v>
      </c>
      <c r="O20" s="44">
        <f t="shared" si="3"/>
        <v>66.605657612983208</v>
      </c>
      <c r="P20" s="158">
        <f t="shared" si="4"/>
        <v>0.66605657612983205</v>
      </c>
      <c r="Q20" s="86" t="s">
        <v>76</v>
      </c>
      <c r="R20" s="164"/>
      <c r="S20" s="164"/>
      <c r="T20" s="160"/>
      <c r="U20" s="160"/>
      <c r="V20" s="160"/>
      <c r="W20" s="160"/>
      <c r="X20" s="160"/>
      <c r="Y20" s="160"/>
    </row>
    <row r="21" spans="1:25" s="161" customFormat="1" ht="15" customHeight="1" x14ac:dyDescent="0.2">
      <c r="A21" s="155">
        <v>14</v>
      </c>
      <c r="B21" s="156">
        <v>8</v>
      </c>
      <c r="C21" s="86" t="s">
        <v>197</v>
      </c>
      <c r="D21" s="165" t="s">
        <v>198</v>
      </c>
      <c r="E21" s="165" t="s">
        <v>72</v>
      </c>
      <c r="F21" s="144">
        <v>39284</v>
      </c>
      <c r="G21" s="86" t="s">
        <v>154</v>
      </c>
      <c r="H21" s="86"/>
      <c r="I21" s="131">
        <v>15</v>
      </c>
      <c r="J21" s="44">
        <f t="shared" si="0"/>
        <v>5</v>
      </c>
      <c r="K21" s="162">
        <v>8</v>
      </c>
      <c r="L21" s="44">
        <f t="shared" si="1"/>
        <v>33.684210526315788</v>
      </c>
      <c r="M21" s="163">
        <v>42.06</v>
      </c>
      <c r="N21" s="44">
        <f t="shared" si="2"/>
        <v>26.390870185449355</v>
      </c>
      <c r="O21" s="44">
        <f t="shared" si="3"/>
        <v>65.075080711765139</v>
      </c>
      <c r="P21" s="158">
        <f t="shared" si="4"/>
        <v>0.65075080711765143</v>
      </c>
      <c r="Q21" s="104" t="s">
        <v>79</v>
      </c>
      <c r="R21" s="164"/>
      <c r="S21" s="164"/>
      <c r="T21" s="160"/>
      <c r="U21" s="160"/>
      <c r="V21" s="160"/>
      <c r="W21" s="160"/>
      <c r="X21" s="160"/>
      <c r="Y21" s="160"/>
    </row>
    <row r="22" spans="1:25" s="161" customFormat="1" ht="15" customHeight="1" x14ac:dyDescent="0.2">
      <c r="A22" s="155">
        <v>15</v>
      </c>
      <c r="B22" s="156">
        <v>8</v>
      </c>
      <c r="C22" s="169" t="s">
        <v>211</v>
      </c>
      <c r="D22" s="169" t="s">
        <v>208</v>
      </c>
      <c r="E22" s="169" t="s">
        <v>37</v>
      </c>
      <c r="F22" s="170">
        <v>39463</v>
      </c>
      <c r="G22" s="145" t="s">
        <v>155</v>
      </c>
      <c r="H22" s="145"/>
      <c r="I22" s="131">
        <v>31.5</v>
      </c>
      <c r="J22" s="44">
        <f t="shared" si="0"/>
        <v>10.5</v>
      </c>
      <c r="K22" s="162">
        <v>5.8</v>
      </c>
      <c r="L22" s="44">
        <f t="shared" si="1"/>
        <v>24.421052631578949</v>
      </c>
      <c r="M22" s="163">
        <v>37.81</v>
      </c>
      <c r="N22" s="44">
        <f t="shared" si="2"/>
        <v>29.357312880190424</v>
      </c>
      <c r="O22" s="44">
        <f t="shared" si="3"/>
        <v>64.278365511769366</v>
      </c>
      <c r="P22" s="158">
        <f t="shared" si="4"/>
        <v>0.64278365511769364</v>
      </c>
      <c r="Q22" s="169" t="s">
        <v>45</v>
      </c>
      <c r="R22" s="164"/>
      <c r="S22" s="164"/>
      <c r="T22" s="160"/>
      <c r="U22" s="160"/>
    </row>
    <row r="23" spans="1:25" s="161" customFormat="1" ht="15" customHeight="1" x14ac:dyDescent="0.2">
      <c r="A23" s="155">
        <v>16</v>
      </c>
      <c r="B23" s="156">
        <v>8</v>
      </c>
      <c r="C23" s="165" t="s">
        <v>25</v>
      </c>
      <c r="D23" s="88" t="s">
        <v>227</v>
      </c>
      <c r="E23" s="88" t="s">
        <v>228</v>
      </c>
      <c r="F23" s="110">
        <v>39629</v>
      </c>
      <c r="G23" s="88" t="s">
        <v>236</v>
      </c>
      <c r="H23" s="88"/>
      <c r="I23" s="133">
        <v>32</v>
      </c>
      <c r="J23" s="44">
        <f t="shared" si="0"/>
        <v>10.666666666666666</v>
      </c>
      <c r="K23" s="41">
        <v>6.4</v>
      </c>
      <c r="L23" s="44">
        <f t="shared" si="1"/>
        <v>26.94736842105263</v>
      </c>
      <c r="M23" s="42">
        <v>42.01</v>
      </c>
      <c r="N23" s="44">
        <f t="shared" si="2"/>
        <v>26.422280409426328</v>
      </c>
      <c r="O23" s="44">
        <f t="shared" si="3"/>
        <v>64.036315497145623</v>
      </c>
      <c r="P23" s="158">
        <f t="shared" si="4"/>
        <v>0.64036315497145624</v>
      </c>
      <c r="Q23" s="88" t="s">
        <v>238</v>
      </c>
      <c r="R23" s="164"/>
      <c r="S23" s="164"/>
      <c r="T23" s="160"/>
      <c r="U23" s="160"/>
    </row>
    <row r="24" spans="1:25" s="161" customFormat="1" ht="15" customHeight="1" x14ac:dyDescent="0.2">
      <c r="A24" s="155">
        <v>17</v>
      </c>
      <c r="B24" s="156">
        <v>8</v>
      </c>
      <c r="C24" s="86" t="s">
        <v>57</v>
      </c>
      <c r="D24" s="88" t="s">
        <v>169</v>
      </c>
      <c r="E24" s="88" t="s">
        <v>127</v>
      </c>
      <c r="F24" s="110">
        <v>39701</v>
      </c>
      <c r="G24" s="88" t="s">
        <v>149</v>
      </c>
      <c r="H24" s="88"/>
      <c r="I24" s="131">
        <v>26.5</v>
      </c>
      <c r="J24" s="44">
        <f t="shared" si="0"/>
        <v>8.8333333333333339</v>
      </c>
      <c r="K24" s="162">
        <v>4.9000000000000004</v>
      </c>
      <c r="L24" s="44">
        <f t="shared" si="1"/>
        <v>20.631578947368421</v>
      </c>
      <c r="M24" s="163">
        <v>32.78</v>
      </c>
      <c r="N24" s="44">
        <f t="shared" si="2"/>
        <v>33.862111043319096</v>
      </c>
      <c r="O24" s="44">
        <f t="shared" si="3"/>
        <v>63.32702332402085</v>
      </c>
      <c r="P24" s="158">
        <f t="shared" si="4"/>
        <v>0.63327023324020848</v>
      </c>
      <c r="Q24" s="88" t="s">
        <v>80</v>
      </c>
      <c r="R24" s="164"/>
      <c r="S24" s="164"/>
      <c r="T24" s="160"/>
      <c r="U24" s="160"/>
    </row>
    <row r="25" spans="1:25" s="161" customFormat="1" ht="15" customHeight="1" x14ac:dyDescent="0.2">
      <c r="A25" s="155">
        <v>18</v>
      </c>
      <c r="B25" s="156">
        <v>8</v>
      </c>
      <c r="C25" s="88" t="s">
        <v>95</v>
      </c>
      <c r="D25" s="88" t="s">
        <v>164</v>
      </c>
      <c r="E25" s="88" t="s">
        <v>165</v>
      </c>
      <c r="F25" s="110">
        <v>39727</v>
      </c>
      <c r="G25" s="88" t="s">
        <v>230</v>
      </c>
      <c r="H25" s="88"/>
      <c r="I25" s="133">
        <v>21</v>
      </c>
      <c r="J25" s="44">
        <f t="shared" si="0"/>
        <v>7</v>
      </c>
      <c r="K25" s="162">
        <v>6.4</v>
      </c>
      <c r="L25" s="44">
        <f t="shared" si="1"/>
        <v>26.94736842105263</v>
      </c>
      <c r="M25" s="163">
        <v>37.79</v>
      </c>
      <c r="N25" s="44">
        <f t="shared" si="2"/>
        <v>29.372849960306961</v>
      </c>
      <c r="O25" s="44">
        <f t="shared" si="3"/>
        <v>63.320218381359595</v>
      </c>
      <c r="P25" s="158">
        <f t="shared" si="4"/>
        <v>0.63320218381359594</v>
      </c>
      <c r="Q25" s="88" t="s">
        <v>42</v>
      </c>
      <c r="R25" s="164"/>
      <c r="S25" s="164"/>
      <c r="T25" s="160"/>
      <c r="U25" s="160"/>
    </row>
    <row r="26" spans="1:25" s="161" customFormat="1" ht="15" customHeight="1" x14ac:dyDescent="0.2">
      <c r="A26" s="155">
        <v>19</v>
      </c>
      <c r="B26" s="156">
        <v>8</v>
      </c>
      <c r="C26" s="88" t="s">
        <v>26</v>
      </c>
      <c r="D26" s="110" t="s">
        <v>206</v>
      </c>
      <c r="E26" s="88" t="s">
        <v>207</v>
      </c>
      <c r="F26" s="110">
        <v>39929</v>
      </c>
      <c r="G26" s="88" t="s">
        <v>233</v>
      </c>
      <c r="H26" s="88"/>
      <c r="I26" s="131">
        <v>28.5</v>
      </c>
      <c r="J26" s="44">
        <f t="shared" si="0"/>
        <v>9.5</v>
      </c>
      <c r="K26" s="171">
        <v>5.5</v>
      </c>
      <c r="L26" s="44">
        <f t="shared" si="1"/>
        <v>23.157894736842106</v>
      </c>
      <c r="M26" s="163">
        <v>37.090000000000003</v>
      </c>
      <c r="N26" s="44">
        <f t="shared" si="2"/>
        <v>29.927204098139658</v>
      </c>
      <c r="O26" s="44">
        <f t="shared" si="3"/>
        <v>62.585098834981764</v>
      </c>
      <c r="P26" s="158">
        <f t="shared" si="4"/>
        <v>0.62585098834981767</v>
      </c>
      <c r="Q26" s="165" t="s">
        <v>48</v>
      </c>
      <c r="R26" s="164"/>
      <c r="S26" s="164"/>
      <c r="T26" s="160"/>
      <c r="U26" s="160"/>
    </row>
    <row r="27" spans="1:25" s="161" customFormat="1" ht="15" customHeight="1" x14ac:dyDescent="0.2">
      <c r="A27" s="155">
        <v>20</v>
      </c>
      <c r="B27" s="156">
        <v>8</v>
      </c>
      <c r="C27" s="169" t="s">
        <v>215</v>
      </c>
      <c r="D27" s="169" t="s">
        <v>216</v>
      </c>
      <c r="E27" s="169" t="s">
        <v>217</v>
      </c>
      <c r="F27" s="146">
        <v>39764</v>
      </c>
      <c r="G27" s="145" t="s">
        <v>155</v>
      </c>
      <c r="H27" s="145"/>
      <c r="I27" s="133">
        <v>24.5</v>
      </c>
      <c r="J27" s="44">
        <f t="shared" si="0"/>
        <v>8.1666666666666661</v>
      </c>
      <c r="K27" s="162">
        <v>3.2</v>
      </c>
      <c r="L27" s="44">
        <f t="shared" si="1"/>
        <v>13.473684210526315</v>
      </c>
      <c r="M27" s="163">
        <v>27.75</v>
      </c>
      <c r="N27" s="44">
        <f t="shared" si="2"/>
        <v>40</v>
      </c>
      <c r="O27" s="44">
        <f t="shared" si="3"/>
        <v>61.640350877192979</v>
      </c>
      <c r="P27" s="158">
        <f t="shared" si="4"/>
        <v>0.61640350877192984</v>
      </c>
      <c r="Q27" s="169" t="s">
        <v>45</v>
      </c>
      <c r="R27" s="164"/>
      <c r="S27" s="164"/>
      <c r="T27" s="160"/>
      <c r="U27" s="160"/>
    </row>
    <row r="28" spans="1:25" s="161" customFormat="1" ht="15" customHeight="1" x14ac:dyDescent="0.2">
      <c r="A28" s="155">
        <v>21</v>
      </c>
      <c r="B28" s="156">
        <v>8</v>
      </c>
      <c r="C28" s="165" t="s">
        <v>222</v>
      </c>
      <c r="D28" s="165" t="s">
        <v>223</v>
      </c>
      <c r="E28" s="165" t="s">
        <v>97</v>
      </c>
      <c r="F28" s="166">
        <v>39559</v>
      </c>
      <c r="G28" s="165" t="s">
        <v>235</v>
      </c>
      <c r="H28" s="165"/>
      <c r="I28" s="133">
        <v>32.5</v>
      </c>
      <c r="J28" s="44">
        <f t="shared" si="0"/>
        <v>10.833333333333334</v>
      </c>
      <c r="K28" s="41">
        <v>5.6</v>
      </c>
      <c r="L28" s="44">
        <f t="shared" si="1"/>
        <v>23.578947368421051</v>
      </c>
      <c r="M28" s="42">
        <v>43.26</v>
      </c>
      <c r="N28" s="44">
        <f t="shared" si="2"/>
        <v>25.658807212205271</v>
      </c>
      <c r="O28" s="44">
        <f t="shared" si="3"/>
        <v>60.071087913959659</v>
      </c>
      <c r="P28" s="158">
        <f t="shared" si="4"/>
        <v>0.60071087913959653</v>
      </c>
      <c r="Q28" s="165" t="s">
        <v>40</v>
      </c>
      <c r="R28" s="164"/>
      <c r="S28" s="164"/>
      <c r="T28" s="160"/>
      <c r="U28" s="160"/>
    </row>
    <row r="29" spans="1:25" s="161" customFormat="1" ht="15" customHeight="1" x14ac:dyDescent="0.2">
      <c r="A29" s="155">
        <v>22</v>
      </c>
      <c r="B29" s="156">
        <v>8</v>
      </c>
      <c r="C29" s="147" t="s">
        <v>54</v>
      </c>
      <c r="D29" s="147" t="s">
        <v>188</v>
      </c>
      <c r="E29" s="147" t="s">
        <v>189</v>
      </c>
      <c r="F29" s="148">
        <v>39737</v>
      </c>
      <c r="G29" s="147" t="s">
        <v>152</v>
      </c>
      <c r="H29" s="147"/>
      <c r="I29" s="131">
        <v>15.5</v>
      </c>
      <c r="J29" s="44">
        <f t="shared" si="0"/>
        <v>5.166666666666667</v>
      </c>
      <c r="K29" s="162">
        <v>6.1</v>
      </c>
      <c r="L29" s="44">
        <f t="shared" si="1"/>
        <v>25.684210526315791</v>
      </c>
      <c r="M29" s="163">
        <v>39.520000000000003</v>
      </c>
      <c r="N29" s="44">
        <f t="shared" si="2"/>
        <v>28.087044534412954</v>
      </c>
      <c r="O29" s="44">
        <f t="shared" si="3"/>
        <v>58.937921727395413</v>
      </c>
      <c r="P29" s="158">
        <f t="shared" si="4"/>
        <v>0.58937921727395415</v>
      </c>
      <c r="Q29" s="147" t="s">
        <v>103</v>
      </c>
      <c r="R29" s="164"/>
      <c r="S29" s="164"/>
      <c r="T29" s="160"/>
      <c r="U29" s="160"/>
    </row>
    <row r="30" spans="1:25" s="161" customFormat="1" ht="15" customHeight="1" x14ac:dyDescent="0.2">
      <c r="A30" s="155">
        <v>23</v>
      </c>
      <c r="B30" s="156">
        <v>8</v>
      </c>
      <c r="C30" s="88" t="s">
        <v>203</v>
      </c>
      <c r="D30" s="110" t="s">
        <v>196</v>
      </c>
      <c r="E30" s="88" t="s">
        <v>142</v>
      </c>
      <c r="F30" s="110">
        <v>39760</v>
      </c>
      <c r="G30" s="88" t="s">
        <v>233</v>
      </c>
      <c r="H30" s="88"/>
      <c r="I30" s="133">
        <v>21.5</v>
      </c>
      <c r="J30" s="44">
        <f t="shared" si="0"/>
        <v>7.166666666666667</v>
      </c>
      <c r="K30" s="162">
        <v>6.5</v>
      </c>
      <c r="L30" s="44">
        <f t="shared" si="1"/>
        <v>27.368421052631579</v>
      </c>
      <c r="M30" s="163">
        <v>45.79</v>
      </c>
      <c r="N30" s="44">
        <f t="shared" si="2"/>
        <v>24.241100677003715</v>
      </c>
      <c r="O30" s="44">
        <f t="shared" si="3"/>
        <v>58.776188396301961</v>
      </c>
      <c r="P30" s="158">
        <f t="shared" si="4"/>
        <v>0.58776188396301965</v>
      </c>
      <c r="Q30" s="165" t="s">
        <v>48</v>
      </c>
      <c r="R30" s="164"/>
      <c r="S30" s="164"/>
      <c r="T30" s="160"/>
      <c r="U30" s="160"/>
    </row>
    <row r="31" spans="1:25" s="161" customFormat="1" ht="15" customHeight="1" x14ac:dyDescent="0.2">
      <c r="A31" s="155">
        <v>24</v>
      </c>
      <c r="B31" s="156">
        <v>8</v>
      </c>
      <c r="C31" s="86" t="s">
        <v>55</v>
      </c>
      <c r="D31" s="86" t="s">
        <v>196</v>
      </c>
      <c r="E31" s="86" t="s">
        <v>121</v>
      </c>
      <c r="F31" s="144">
        <v>39652</v>
      </c>
      <c r="G31" s="86" t="s">
        <v>153</v>
      </c>
      <c r="H31" s="86"/>
      <c r="I31" s="133">
        <v>22</v>
      </c>
      <c r="J31" s="44">
        <f t="shared" si="0"/>
        <v>7.333333333333333</v>
      </c>
      <c r="K31" s="162">
        <v>4</v>
      </c>
      <c r="L31" s="44">
        <f t="shared" si="1"/>
        <v>16.842105263157894</v>
      </c>
      <c r="M31" s="163">
        <v>32.18</v>
      </c>
      <c r="N31" s="44">
        <f t="shared" si="2"/>
        <v>34.493474207582352</v>
      </c>
      <c r="O31" s="44">
        <f t="shared" si="3"/>
        <v>58.668912804073578</v>
      </c>
      <c r="P31" s="158">
        <f t="shared" si="4"/>
        <v>0.58668912804073581</v>
      </c>
      <c r="Q31" s="86" t="s">
        <v>76</v>
      </c>
      <c r="R31" s="164"/>
      <c r="S31" s="164"/>
      <c r="T31" s="160"/>
      <c r="U31" s="160"/>
    </row>
    <row r="32" spans="1:25" ht="15" customHeight="1" x14ac:dyDescent="0.2">
      <c r="A32" s="54">
        <v>25</v>
      </c>
      <c r="B32" s="53">
        <v>8</v>
      </c>
      <c r="C32" s="93" t="s">
        <v>212</v>
      </c>
      <c r="D32" s="93" t="s">
        <v>213</v>
      </c>
      <c r="E32" s="93" t="s">
        <v>214</v>
      </c>
      <c r="F32" s="96">
        <v>39611</v>
      </c>
      <c r="G32" s="94" t="s">
        <v>155</v>
      </c>
      <c r="H32" s="94"/>
      <c r="I32" s="133">
        <v>21.5</v>
      </c>
      <c r="J32" s="9">
        <f t="shared" si="0"/>
        <v>7.166666666666667</v>
      </c>
      <c r="K32" s="47">
        <v>4.5999999999999996</v>
      </c>
      <c r="L32" s="9">
        <f t="shared" si="1"/>
        <v>19.368421052631579</v>
      </c>
      <c r="M32" s="16">
        <v>36.06</v>
      </c>
      <c r="N32" s="9">
        <f t="shared" si="2"/>
        <v>30.782029950083192</v>
      </c>
      <c r="O32" s="37">
        <f t="shared" si="3"/>
        <v>57.317117669381439</v>
      </c>
      <c r="P32" s="38">
        <f t="shared" si="4"/>
        <v>0.57317117669381434</v>
      </c>
      <c r="Q32" s="112" t="s">
        <v>45</v>
      </c>
      <c r="R32" s="24"/>
      <c r="S32" s="24"/>
      <c r="T32" s="6"/>
      <c r="U32" s="6"/>
    </row>
    <row r="33" spans="1:25" ht="15" customHeight="1" x14ac:dyDescent="0.2">
      <c r="A33" s="54">
        <v>26</v>
      </c>
      <c r="B33" s="53">
        <v>8</v>
      </c>
      <c r="C33" s="90" t="s">
        <v>190</v>
      </c>
      <c r="D33" s="90" t="s">
        <v>191</v>
      </c>
      <c r="E33" s="90" t="s">
        <v>144</v>
      </c>
      <c r="F33" s="91">
        <v>39855</v>
      </c>
      <c r="G33" s="90" t="s">
        <v>152</v>
      </c>
      <c r="H33" s="90"/>
      <c r="I33" s="130">
        <v>19.5</v>
      </c>
      <c r="J33" s="9">
        <f t="shared" si="0"/>
        <v>6.5</v>
      </c>
      <c r="K33" s="49">
        <v>2.8</v>
      </c>
      <c r="L33" s="9">
        <f t="shared" si="1"/>
        <v>11.789473684210526</v>
      </c>
      <c r="M33" s="15">
        <v>31.09</v>
      </c>
      <c r="N33" s="9">
        <f t="shared" si="2"/>
        <v>35.702798327436476</v>
      </c>
      <c r="O33" s="37">
        <f t="shared" si="3"/>
        <v>53.992272011647003</v>
      </c>
      <c r="P33" s="38">
        <f t="shared" si="4"/>
        <v>0.53992272011647002</v>
      </c>
      <c r="Q33" s="90" t="s">
        <v>158</v>
      </c>
      <c r="R33" s="24"/>
      <c r="S33" s="24"/>
      <c r="T33" s="6"/>
      <c r="U33" s="6"/>
    </row>
    <row r="34" spans="1:25" ht="15" customHeight="1" x14ac:dyDescent="0.2">
      <c r="A34" s="54">
        <v>27</v>
      </c>
      <c r="B34" s="53">
        <v>8</v>
      </c>
      <c r="C34" s="103" t="s">
        <v>62</v>
      </c>
      <c r="D34" s="84" t="s">
        <v>225</v>
      </c>
      <c r="E34" s="84" t="s">
        <v>226</v>
      </c>
      <c r="F34" s="85">
        <v>39621</v>
      </c>
      <c r="G34" s="84" t="s">
        <v>236</v>
      </c>
      <c r="H34" s="84"/>
      <c r="I34" s="130">
        <v>30</v>
      </c>
      <c r="J34" s="9">
        <f t="shared" si="0"/>
        <v>10</v>
      </c>
      <c r="K34" s="121">
        <v>4.3</v>
      </c>
      <c r="L34" s="9">
        <f t="shared" si="1"/>
        <v>18.105263157894736</v>
      </c>
      <c r="M34" s="46">
        <v>44.47</v>
      </c>
      <c r="N34" s="9">
        <f t="shared" si="2"/>
        <v>24.960647627614122</v>
      </c>
      <c r="O34" s="37">
        <f t="shared" si="3"/>
        <v>53.065910785508862</v>
      </c>
      <c r="P34" s="38">
        <f t="shared" si="4"/>
        <v>0.53065910785508863</v>
      </c>
      <c r="Q34" s="84" t="s">
        <v>238</v>
      </c>
      <c r="R34" s="24"/>
      <c r="S34" s="24"/>
      <c r="T34" s="6"/>
      <c r="U34" s="6"/>
    </row>
    <row r="35" spans="1:25" ht="15" customHeight="1" x14ac:dyDescent="0.2">
      <c r="A35" s="54">
        <v>28</v>
      </c>
      <c r="B35" s="53">
        <v>8</v>
      </c>
      <c r="C35" s="89" t="s">
        <v>200</v>
      </c>
      <c r="D35" s="103" t="s">
        <v>169</v>
      </c>
      <c r="E35" s="103" t="s">
        <v>201</v>
      </c>
      <c r="F35" s="87">
        <v>39578</v>
      </c>
      <c r="G35" s="97" t="s">
        <v>154</v>
      </c>
      <c r="H35" s="97"/>
      <c r="I35" s="130">
        <v>30</v>
      </c>
      <c r="J35" s="9">
        <f t="shared" si="0"/>
        <v>10</v>
      </c>
      <c r="K35" s="47">
        <v>3.2</v>
      </c>
      <c r="L35" s="9">
        <f t="shared" si="1"/>
        <v>13.473684210526315</v>
      </c>
      <c r="M35" s="16">
        <v>42.32</v>
      </c>
      <c r="N35" s="9">
        <f t="shared" si="2"/>
        <v>26.228733459357279</v>
      </c>
      <c r="O35" s="37">
        <f t="shared" si="3"/>
        <v>49.702417669883594</v>
      </c>
      <c r="P35" s="38">
        <f t="shared" si="4"/>
        <v>0.49702417669883592</v>
      </c>
      <c r="Q35" s="89" t="s">
        <v>79</v>
      </c>
      <c r="R35" s="24"/>
      <c r="S35" s="24"/>
      <c r="T35" s="6"/>
      <c r="U35" s="6"/>
    </row>
    <row r="36" spans="1:25" ht="15" customHeight="1" x14ac:dyDescent="0.2">
      <c r="A36" s="54">
        <v>29</v>
      </c>
      <c r="B36" s="53">
        <v>8</v>
      </c>
      <c r="C36" s="103" t="s">
        <v>218</v>
      </c>
      <c r="D36" s="103" t="s">
        <v>192</v>
      </c>
      <c r="E36" s="103" t="s">
        <v>219</v>
      </c>
      <c r="F36" s="109">
        <v>39646</v>
      </c>
      <c r="G36" s="103" t="s">
        <v>235</v>
      </c>
      <c r="H36" s="103"/>
      <c r="I36" s="121">
        <v>15.5</v>
      </c>
      <c r="J36" s="9">
        <f t="shared" si="0"/>
        <v>5.166666666666667</v>
      </c>
      <c r="K36" s="121">
        <v>4.9000000000000004</v>
      </c>
      <c r="L36" s="9">
        <f t="shared" si="1"/>
        <v>20.631578947368421</v>
      </c>
      <c r="M36" s="46">
        <v>46.67</v>
      </c>
      <c r="N36" s="9">
        <f t="shared" si="2"/>
        <v>23.784015427469466</v>
      </c>
      <c r="O36" s="37">
        <f t="shared" si="3"/>
        <v>49.582261041504552</v>
      </c>
      <c r="P36" s="38">
        <f t="shared" si="4"/>
        <v>0.49582261041504549</v>
      </c>
      <c r="Q36" s="103" t="s">
        <v>40</v>
      </c>
      <c r="R36" s="24"/>
      <c r="S36" s="24"/>
      <c r="T36" s="6"/>
      <c r="U36" s="6"/>
    </row>
    <row r="37" spans="1:25" ht="15" customHeight="1" x14ac:dyDescent="0.2">
      <c r="A37" s="54">
        <v>30</v>
      </c>
      <c r="B37" s="53">
        <v>8</v>
      </c>
      <c r="C37" s="84" t="s">
        <v>183</v>
      </c>
      <c r="D37" s="84" t="s">
        <v>184</v>
      </c>
      <c r="E37" s="84" t="s">
        <v>124</v>
      </c>
      <c r="F37" s="85">
        <v>39677</v>
      </c>
      <c r="G37" s="84" t="s">
        <v>232</v>
      </c>
      <c r="H37" s="84"/>
      <c r="I37" s="121">
        <v>21.5</v>
      </c>
      <c r="J37" s="9">
        <f t="shared" si="0"/>
        <v>7.166666666666667</v>
      </c>
      <c r="K37" s="47">
        <v>1.8</v>
      </c>
      <c r="L37" s="9">
        <f t="shared" si="1"/>
        <v>7.5789473684210522</v>
      </c>
      <c r="M37" s="16">
        <v>37.54</v>
      </c>
      <c r="N37" s="9">
        <f t="shared" si="2"/>
        <v>29.568460309003729</v>
      </c>
      <c r="O37" s="37">
        <f t="shared" si="3"/>
        <v>44.314074344091452</v>
      </c>
      <c r="P37" s="38">
        <f t="shared" si="4"/>
        <v>0.44314074344091453</v>
      </c>
      <c r="Q37" s="84" t="s">
        <v>75</v>
      </c>
      <c r="R37" s="24"/>
      <c r="S37" s="24"/>
      <c r="T37" s="6"/>
      <c r="U37" s="6"/>
    </row>
    <row r="38" spans="1:25" ht="15" customHeight="1" x14ac:dyDescent="0.2">
      <c r="A38" s="54">
        <v>31</v>
      </c>
      <c r="B38" s="53">
        <v>8</v>
      </c>
      <c r="C38" s="107" t="s">
        <v>204</v>
      </c>
      <c r="D38" s="108" t="s">
        <v>205</v>
      </c>
      <c r="E38" s="92" t="s">
        <v>116</v>
      </c>
      <c r="F38" s="108">
        <v>39737</v>
      </c>
      <c r="G38" s="84" t="s">
        <v>233</v>
      </c>
      <c r="H38" s="84"/>
      <c r="I38" s="121">
        <v>21</v>
      </c>
      <c r="J38" s="9">
        <f t="shared" si="0"/>
        <v>7</v>
      </c>
      <c r="K38" s="47">
        <v>3.2</v>
      </c>
      <c r="L38" s="9">
        <f t="shared" si="1"/>
        <v>13.473684210526315</v>
      </c>
      <c r="M38" s="16">
        <v>48.9</v>
      </c>
      <c r="N38" s="9">
        <f t="shared" si="2"/>
        <v>22.699386503067487</v>
      </c>
      <c r="O38" s="37">
        <f t="shared" si="3"/>
        <v>43.173070713593802</v>
      </c>
      <c r="P38" s="38">
        <f t="shared" si="4"/>
        <v>0.43173070713593803</v>
      </c>
      <c r="Q38" s="103" t="s">
        <v>48</v>
      </c>
      <c r="R38" s="24"/>
      <c r="S38" s="24"/>
      <c r="T38" s="6"/>
      <c r="U38" s="6"/>
    </row>
    <row r="39" spans="1:25" ht="15" customHeight="1" x14ac:dyDescent="0.2">
      <c r="A39" s="54">
        <v>32</v>
      </c>
      <c r="B39" s="53">
        <v>8</v>
      </c>
      <c r="C39" s="84" t="s">
        <v>166</v>
      </c>
      <c r="D39" s="84" t="s">
        <v>167</v>
      </c>
      <c r="E39" s="84" t="s">
        <v>168</v>
      </c>
      <c r="F39" s="85">
        <v>39697</v>
      </c>
      <c r="G39" s="84" t="s">
        <v>230</v>
      </c>
      <c r="H39" s="84"/>
      <c r="I39" s="121">
        <v>15.5</v>
      </c>
      <c r="J39" s="9">
        <f t="shared" si="0"/>
        <v>5.166666666666667</v>
      </c>
      <c r="K39" s="47">
        <v>3</v>
      </c>
      <c r="L39" s="9">
        <f t="shared" si="1"/>
        <v>12.631578947368421</v>
      </c>
      <c r="M39" s="16">
        <v>44.03</v>
      </c>
      <c r="N39" s="9">
        <f t="shared" si="2"/>
        <v>25.210084033613445</v>
      </c>
      <c r="O39" s="37">
        <f t="shared" si="3"/>
        <v>43.008329647648537</v>
      </c>
      <c r="P39" s="38">
        <f t="shared" si="4"/>
        <v>0.43008329647648535</v>
      </c>
      <c r="Q39" s="84" t="s">
        <v>42</v>
      </c>
      <c r="R39" s="24"/>
      <c r="S39" s="24"/>
      <c r="T39" s="6"/>
      <c r="U39" s="6"/>
    </row>
    <row r="40" spans="1:25" ht="15" customHeight="1" x14ac:dyDescent="0.2">
      <c r="A40" s="54">
        <v>33</v>
      </c>
      <c r="B40" s="53">
        <v>8</v>
      </c>
      <c r="C40" s="90" t="s">
        <v>20</v>
      </c>
      <c r="D40" s="90" t="s">
        <v>176</v>
      </c>
      <c r="E40" s="90" t="s">
        <v>168</v>
      </c>
      <c r="F40" s="91">
        <v>39759</v>
      </c>
      <c r="G40" s="90" t="s">
        <v>152</v>
      </c>
      <c r="H40" s="90"/>
      <c r="I40" s="121">
        <v>24</v>
      </c>
      <c r="J40" s="9">
        <f t="shared" si="0"/>
        <v>8</v>
      </c>
      <c r="K40" s="47">
        <v>2.6</v>
      </c>
      <c r="L40" s="9">
        <f t="shared" si="1"/>
        <v>10.947368421052632</v>
      </c>
      <c r="M40" s="16">
        <v>51.84</v>
      </c>
      <c r="N40" s="9">
        <f t="shared" si="2"/>
        <v>21.412037037037035</v>
      </c>
      <c r="O40" s="37">
        <f t="shared" si="3"/>
        <v>40.359405458089668</v>
      </c>
      <c r="P40" s="38">
        <f t="shared" si="4"/>
        <v>0.4035940545808967</v>
      </c>
      <c r="Q40" s="90" t="s">
        <v>158</v>
      </c>
      <c r="R40" s="24"/>
      <c r="S40" s="24"/>
      <c r="T40" s="6"/>
      <c r="U40" s="6"/>
    </row>
    <row r="41" spans="1:25" ht="15" customHeight="1" x14ac:dyDescent="0.2">
      <c r="A41" s="54">
        <v>34</v>
      </c>
      <c r="B41" s="53">
        <v>8</v>
      </c>
      <c r="C41" s="97" t="s">
        <v>93</v>
      </c>
      <c r="D41" s="103" t="s">
        <v>172</v>
      </c>
      <c r="E41" s="103" t="s">
        <v>116</v>
      </c>
      <c r="F41" s="85">
        <v>39550</v>
      </c>
      <c r="G41" s="84" t="s">
        <v>149</v>
      </c>
      <c r="H41" s="84"/>
      <c r="I41" s="121">
        <v>15.5</v>
      </c>
      <c r="J41" s="9">
        <f t="shared" si="0"/>
        <v>5.166666666666667</v>
      </c>
      <c r="K41" s="47">
        <v>2.2999999999999998</v>
      </c>
      <c r="L41" s="9">
        <f t="shared" si="1"/>
        <v>9.6842105263157894</v>
      </c>
      <c r="M41" s="16">
        <v>46.28</v>
      </c>
      <c r="N41" s="9">
        <f t="shared" si="2"/>
        <v>23.984442523768365</v>
      </c>
      <c r="O41" s="37">
        <f t="shared" si="3"/>
        <v>38.835319716750817</v>
      </c>
      <c r="P41" s="38">
        <f t="shared" si="4"/>
        <v>0.38835319716750816</v>
      </c>
      <c r="Q41" s="84" t="s">
        <v>80</v>
      </c>
      <c r="R41" s="24"/>
      <c r="S41" s="24"/>
      <c r="T41" s="6"/>
      <c r="U41" s="6"/>
    </row>
    <row r="42" spans="1:25" ht="15" customHeight="1" x14ac:dyDescent="0.2">
      <c r="A42" s="54">
        <v>35</v>
      </c>
      <c r="B42" s="53">
        <v>8</v>
      </c>
      <c r="C42" s="89" t="s">
        <v>177</v>
      </c>
      <c r="D42" s="103" t="s">
        <v>178</v>
      </c>
      <c r="E42" s="103" t="s">
        <v>36</v>
      </c>
      <c r="F42" s="85">
        <v>39703</v>
      </c>
      <c r="G42" s="84" t="s">
        <v>149</v>
      </c>
      <c r="H42" s="84"/>
      <c r="I42" s="121">
        <v>16</v>
      </c>
      <c r="J42" s="9">
        <f t="shared" si="0"/>
        <v>5.333333333333333</v>
      </c>
      <c r="K42" s="47">
        <v>3.1</v>
      </c>
      <c r="L42" s="9">
        <f t="shared" si="1"/>
        <v>13.052631578947368</v>
      </c>
      <c r="M42" s="16">
        <v>74.61</v>
      </c>
      <c r="N42" s="9">
        <f t="shared" si="2"/>
        <v>14.877362283876156</v>
      </c>
      <c r="O42" s="37">
        <f t="shared" si="3"/>
        <v>33.263327196156858</v>
      </c>
      <c r="P42" s="38">
        <f t="shared" si="4"/>
        <v>0.33263327196156856</v>
      </c>
      <c r="Q42" s="84" t="s">
        <v>80</v>
      </c>
      <c r="R42" s="24"/>
      <c r="S42" s="24"/>
      <c r="T42" s="6"/>
      <c r="U42" s="6"/>
    </row>
    <row r="43" spans="1:25" ht="15" customHeight="1" x14ac:dyDescent="0.2">
      <c r="A43" s="54">
        <v>36</v>
      </c>
      <c r="B43" s="53">
        <v>8</v>
      </c>
      <c r="C43" s="103" t="s">
        <v>160</v>
      </c>
      <c r="D43" s="103" t="s">
        <v>88</v>
      </c>
      <c r="E43" s="84" t="s">
        <v>124</v>
      </c>
      <c r="F43" s="109">
        <v>39511</v>
      </c>
      <c r="G43" s="84" t="s">
        <v>148</v>
      </c>
      <c r="H43" s="84"/>
      <c r="I43" s="130">
        <v>34</v>
      </c>
      <c r="J43" s="9">
        <f t="shared" si="0"/>
        <v>11.333333333333334</v>
      </c>
      <c r="K43" s="47">
        <v>6</v>
      </c>
      <c r="L43" s="9">
        <f t="shared" si="1"/>
        <v>25.263157894736842</v>
      </c>
      <c r="M43" s="16"/>
      <c r="N43" s="9" t="e">
        <f t="shared" si="2"/>
        <v>#DIV/0!</v>
      </c>
      <c r="O43" s="37" t="e">
        <f t="shared" si="3"/>
        <v>#DIV/0!</v>
      </c>
      <c r="P43" s="38" t="e">
        <f t="shared" si="4"/>
        <v>#DIV/0!</v>
      </c>
      <c r="Q43" s="84" t="s">
        <v>74</v>
      </c>
      <c r="R43" s="24"/>
      <c r="S43" s="24"/>
      <c r="T43" s="6"/>
      <c r="U43" s="6"/>
    </row>
    <row r="44" spans="1:25" ht="15" customHeight="1" x14ac:dyDescent="0.2">
      <c r="B44" s="81"/>
      <c r="R44" s="24"/>
      <c r="S44" s="24"/>
      <c r="T44" s="6"/>
      <c r="U44" s="6"/>
    </row>
    <row r="45" spans="1:25" ht="15" customHeight="1" x14ac:dyDescent="0.2">
      <c r="B45" s="81"/>
      <c r="R45" s="24"/>
      <c r="S45" s="24"/>
      <c r="T45" s="6"/>
      <c r="U45" s="6"/>
    </row>
    <row r="46" spans="1:25" ht="21.6" customHeight="1" x14ac:dyDescent="0.2">
      <c r="B46" s="81"/>
      <c r="R46" s="24"/>
      <c r="S46" s="24"/>
      <c r="T46" s="6"/>
      <c r="U46" s="6"/>
    </row>
    <row r="47" spans="1:25" ht="15" customHeight="1" x14ac:dyDescent="0.2">
      <c r="B47" s="55" t="s">
        <v>101</v>
      </c>
      <c r="D47" s="32" t="s">
        <v>421</v>
      </c>
      <c r="I47" s="79"/>
      <c r="K47" s="32"/>
      <c r="R47" s="24"/>
      <c r="S47" s="24"/>
      <c r="T47" s="6"/>
      <c r="U47" s="6"/>
      <c r="V47" s="6"/>
      <c r="W47" s="6"/>
      <c r="X47" s="6"/>
      <c r="Y47" s="6"/>
    </row>
    <row r="48" spans="1:25" ht="15" customHeight="1" x14ac:dyDescent="0.2">
      <c r="B48" s="55"/>
      <c r="I48" s="79"/>
      <c r="K48" s="32"/>
      <c r="R48" s="24"/>
      <c r="S48" s="24"/>
      <c r="T48" s="6"/>
      <c r="U48" s="6"/>
    </row>
    <row r="49" spans="2:21" ht="15" customHeight="1" x14ac:dyDescent="0.2">
      <c r="B49" s="55"/>
      <c r="I49" s="79"/>
      <c r="K49" s="32"/>
      <c r="R49" s="24"/>
      <c r="S49" s="24"/>
      <c r="T49" s="6"/>
      <c r="U49" s="6"/>
    </row>
    <row r="50" spans="2:21" ht="15" customHeight="1" x14ac:dyDescent="0.2">
      <c r="B50" s="55" t="s">
        <v>100</v>
      </c>
      <c r="D50" s="32" t="s">
        <v>102</v>
      </c>
      <c r="I50" s="79"/>
      <c r="K50" s="32"/>
      <c r="R50" s="24"/>
      <c r="S50" s="24"/>
      <c r="T50" s="6"/>
      <c r="U50" s="6"/>
    </row>
    <row r="51" spans="2:21" ht="15" customHeight="1" x14ac:dyDescent="0.2">
      <c r="B51" s="55"/>
      <c r="D51" s="32" t="s">
        <v>422</v>
      </c>
      <c r="I51" s="79"/>
      <c r="K51" s="32"/>
      <c r="R51" s="24"/>
      <c r="S51" s="24"/>
      <c r="T51" s="6"/>
      <c r="U51" s="6"/>
    </row>
    <row r="52" spans="2:21" ht="15" customHeight="1" x14ac:dyDescent="0.2">
      <c r="B52" s="55"/>
      <c r="D52" s="32" t="s">
        <v>104</v>
      </c>
      <c r="I52" s="79"/>
      <c r="K52" s="32"/>
      <c r="R52" s="24"/>
      <c r="S52" s="24"/>
      <c r="T52" s="6"/>
      <c r="U52" s="6"/>
    </row>
    <row r="53" spans="2:21" ht="15" customHeight="1" x14ac:dyDescent="0.2">
      <c r="B53" s="55"/>
      <c r="D53" s="32" t="s">
        <v>105</v>
      </c>
      <c r="F53" s="32" t="s">
        <v>408</v>
      </c>
      <c r="I53" s="79"/>
      <c r="K53" s="32"/>
      <c r="R53" s="24"/>
      <c r="S53" s="24"/>
      <c r="T53" s="6"/>
      <c r="U53" s="6"/>
    </row>
    <row r="54" spans="2:21" ht="15" customHeight="1" x14ac:dyDescent="0.2">
      <c r="B54" s="55"/>
      <c r="D54" s="32" t="s">
        <v>423</v>
      </c>
      <c r="I54" s="79"/>
      <c r="K54" s="32"/>
      <c r="R54" s="24"/>
      <c r="S54" s="24"/>
      <c r="T54" s="6"/>
      <c r="U54" s="6"/>
    </row>
    <row r="55" spans="2:21" ht="15" customHeight="1" x14ac:dyDescent="0.2">
      <c r="R55" s="24"/>
      <c r="S55" s="24"/>
    </row>
    <row r="56" spans="2:21" ht="15" customHeight="1" x14ac:dyDescent="0.2">
      <c r="R56" s="24"/>
      <c r="S56" s="24"/>
    </row>
  </sheetData>
  <autoFilter ref="A6:Q7">
    <filterColumn colId="8" showButton="0"/>
    <filterColumn colId="10" showButton="0"/>
    <filterColumn colId="12" showButton="0"/>
    <sortState ref="A9:Z56">
      <sortCondition descending="1" ref="O6:O7"/>
    </sortState>
  </autoFilter>
  <sortState ref="A8:Q43">
    <sortCondition descending="1" ref="O8:O63"/>
  </sortState>
  <mergeCells count="17">
    <mergeCell ref="T6:U6"/>
    <mergeCell ref="V6:W6"/>
    <mergeCell ref="X6:Y6"/>
    <mergeCell ref="A2:P2"/>
    <mergeCell ref="A3:P3"/>
    <mergeCell ref="A4:P4"/>
    <mergeCell ref="A6:A7"/>
    <mergeCell ref="B6:B7"/>
    <mergeCell ref="F6:F7"/>
    <mergeCell ref="G6:G7"/>
    <mergeCell ref="I6:J6"/>
    <mergeCell ref="K6:L6"/>
    <mergeCell ref="H6:H7"/>
    <mergeCell ref="M6:N6"/>
    <mergeCell ref="O6:O7"/>
    <mergeCell ref="P6:P7"/>
    <mergeCell ref="Q6:Q7"/>
  </mergeCells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opLeftCell="A8" zoomScale="70" zoomScaleNormal="70" workbookViewId="0">
      <selection activeCell="H18" sqref="H18"/>
    </sheetView>
  </sheetViews>
  <sheetFormatPr defaultRowHeight="15" customHeight="1" x14ac:dyDescent="0.2"/>
  <cols>
    <col min="1" max="1" width="8.5703125" style="32" customWidth="1"/>
    <col min="2" max="2" width="4.7109375" style="25" customWidth="1"/>
    <col min="3" max="3" width="16.140625" style="25" customWidth="1"/>
    <col min="4" max="4" width="14" style="25" customWidth="1"/>
    <col min="5" max="5" width="19.140625" style="25" customWidth="1"/>
    <col min="6" max="6" width="11.28515625" style="25" customWidth="1"/>
    <col min="7" max="7" width="11.42578125" style="27" customWidth="1"/>
    <col min="8" max="8" width="12.5703125" style="55" customWidth="1"/>
    <col min="9" max="9" width="13.5703125" style="76" customWidth="1"/>
    <col min="10" max="10" width="12.42578125" style="39" customWidth="1"/>
    <col min="11" max="14" width="8.7109375" style="39" customWidth="1"/>
    <col min="15" max="15" width="10.140625" style="39" customWidth="1"/>
    <col min="16" max="16" width="10.5703125" style="39" customWidth="1"/>
    <col min="17" max="17" width="32.42578125" style="32" customWidth="1"/>
    <col min="18" max="19" width="14.28515625" customWidth="1"/>
    <col min="21" max="21" width="9.85546875" bestFit="1" customWidth="1"/>
    <col min="23" max="23" width="9.85546875" bestFit="1" customWidth="1"/>
    <col min="25" max="25" width="9.85546875" bestFit="1" customWidth="1"/>
  </cols>
  <sheetData>
    <row r="1" spans="1:25" s="62" customFormat="1" ht="15" customHeight="1" x14ac:dyDescent="0.25">
      <c r="A1" s="70"/>
      <c r="B1" s="71"/>
      <c r="C1" s="71"/>
      <c r="D1" s="71"/>
      <c r="E1" s="71"/>
      <c r="F1" s="71"/>
      <c r="G1" s="72"/>
      <c r="H1" s="60"/>
      <c r="I1" s="75"/>
      <c r="J1" s="73"/>
      <c r="K1" s="73"/>
      <c r="L1" s="73"/>
      <c r="M1" s="73"/>
      <c r="N1" s="73"/>
      <c r="O1" s="73"/>
      <c r="P1" s="73"/>
      <c r="Q1" s="70"/>
    </row>
    <row r="2" spans="1:25" s="62" customFormat="1" ht="15" customHeight="1" x14ac:dyDescent="0.2">
      <c r="A2" s="173" t="s">
        <v>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60"/>
      <c r="R2" s="60"/>
      <c r="S2" s="60"/>
      <c r="T2" s="61"/>
      <c r="U2" s="61"/>
      <c r="V2" s="61"/>
      <c r="W2" s="61"/>
      <c r="X2" s="61"/>
      <c r="Y2" s="61"/>
    </row>
    <row r="3" spans="1:25" s="62" customFormat="1" ht="15" customHeight="1" x14ac:dyDescent="0.25">
      <c r="A3" s="174" t="s">
        <v>412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63"/>
      <c r="R3" s="63"/>
      <c r="S3" s="63"/>
      <c r="T3" s="61"/>
      <c r="U3" s="61"/>
      <c r="V3" s="61"/>
      <c r="W3" s="61"/>
      <c r="X3" s="61"/>
      <c r="Y3" s="61"/>
    </row>
    <row r="4" spans="1:25" s="62" customFormat="1" ht="15" customHeight="1" x14ac:dyDescent="0.25">
      <c r="A4" s="174" t="s">
        <v>411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63"/>
      <c r="R4" s="63"/>
      <c r="S4" s="63"/>
      <c r="T4" s="61"/>
      <c r="U4" s="61"/>
      <c r="V4" s="61"/>
      <c r="W4" s="61"/>
      <c r="X4" s="61"/>
      <c r="Y4" s="61"/>
    </row>
    <row r="5" spans="1:25" s="62" customFormat="1" ht="3.6" customHeight="1" x14ac:dyDescent="0.25">
      <c r="A5" s="63"/>
      <c r="B5" s="71"/>
      <c r="C5" s="71"/>
      <c r="D5" s="71"/>
      <c r="E5" s="71"/>
      <c r="F5" s="71"/>
      <c r="G5" s="72"/>
      <c r="H5" s="60"/>
      <c r="I5" s="75"/>
      <c r="J5" s="73"/>
      <c r="K5" s="73"/>
      <c r="L5" s="73"/>
      <c r="M5" s="73"/>
      <c r="N5" s="73"/>
      <c r="O5" s="73"/>
      <c r="P5" s="73"/>
      <c r="Q5" s="70"/>
      <c r="T5" s="61"/>
      <c r="U5" s="61"/>
      <c r="V5" s="61"/>
      <c r="W5" s="61"/>
      <c r="X5" s="61"/>
      <c r="Y5" s="61"/>
    </row>
    <row r="6" spans="1:25" ht="51" customHeight="1" x14ac:dyDescent="0.2">
      <c r="A6" s="189" t="s">
        <v>0</v>
      </c>
      <c r="B6" s="177" t="s">
        <v>99</v>
      </c>
      <c r="C6" s="50" t="s">
        <v>15</v>
      </c>
      <c r="D6" s="50" t="s">
        <v>16</v>
      </c>
      <c r="E6" s="50" t="s">
        <v>17</v>
      </c>
      <c r="F6" s="177" t="s">
        <v>1</v>
      </c>
      <c r="G6" s="177" t="s">
        <v>2</v>
      </c>
      <c r="H6" s="177" t="s">
        <v>85</v>
      </c>
      <c r="I6" s="187" t="s">
        <v>9</v>
      </c>
      <c r="J6" s="188"/>
      <c r="K6" s="187" t="s">
        <v>410</v>
      </c>
      <c r="L6" s="188"/>
      <c r="M6" s="187" t="s">
        <v>409</v>
      </c>
      <c r="N6" s="188"/>
      <c r="O6" s="177" t="s">
        <v>5</v>
      </c>
      <c r="P6" s="186" t="s">
        <v>6</v>
      </c>
      <c r="Q6" s="186" t="s">
        <v>3</v>
      </c>
      <c r="R6" s="23"/>
      <c r="S6" s="23"/>
      <c r="T6" s="172" t="s">
        <v>12</v>
      </c>
      <c r="U6" s="172"/>
      <c r="V6" s="172" t="s">
        <v>11</v>
      </c>
      <c r="W6" s="172"/>
      <c r="X6" s="172" t="s">
        <v>10</v>
      </c>
      <c r="Y6" s="172"/>
    </row>
    <row r="7" spans="1:25" ht="15" customHeight="1" x14ac:dyDescent="0.2">
      <c r="A7" s="190"/>
      <c r="B7" s="178"/>
      <c r="C7" s="51"/>
      <c r="D7" s="51"/>
      <c r="E7" s="51"/>
      <c r="F7" s="178"/>
      <c r="G7" s="178"/>
      <c r="H7" s="178"/>
      <c r="I7" s="120"/>
      <c r="J7" s="52" t="s">
        <v>7</v>
      </c>
      <c r="K7" s="31" t="s">
        <v>8</v>
      </c>
      <c r="L7" s="52" t="s">
        <v>7</v>
      </c>
      <c r="M7" s="48" t="s">
        <v>8</v>
      </c>
      <c r="N7" s="52" t="s">
        <v>7</v>
      </c>
      <c r="O7" s="178"/>
      <c r="P7" s="186"/>
      <c r="Q7" s="186"/>
      <c r="R7" s="23"/>
      <c r="S7" s="23"/>
      <c r="T7" s="11" t="s">
        <v>13</v>
      </c>
      <c r="U7" s="11">
        <v>20</v>
      </c>
      <c r="V7" s="11"/>
      <c r="W7" s="11">
        <v>40</v>
      </c>
      <c r="X7" s="11"/>
      <c r="Y7" s="11">
        <v>40</v>
      </c>
    </row>
    <row r="8" spans="1:25" ht="15" customHeight="1" x14ac:dyDescent="0.2">
      <c r="A8" s="54">
        <v>40</v>
      </c>
      <c r="B8" s="53">
        <v>9</v>
      </c>
      <c r="C8" s="84" t="s">
        <v>274</v>
      </c>
      <c r="D8" s="84" t="s">
        <v>275</v>
      </c>
      <c r="E8" s="84" t="s">
        <v>276</v>
      </c>
      <c r="F8" s="85">
        <v>39142</v>
      </c>
      <c r="G8" s="84" t="s">
        <v>234</v>
      </c>
      <c r="H8" s="54"/>
      <c r="I8" s="40">
        <v>20.5</v>
      </c>
      <c r="J8" s="9">
        <f>$U$7*I8/$U$8</f>
        <v>6.833333333333333</v>
      </c>
      <c r="K8" s="49">
        <v>8.9</v>
      </c>
      <c r="L8" s="9">
        <f>$W$7*K8/$W$8</f>
        <v>37.083333333333336</v>
      </c>
      <c r="M8" s="47"/>
      <c r="N8" s="9" t="e">
        <f>($Y$7*$Y$8)/M8</f>
        <v>#DIV/0!</v>
      </c>
      <c r="O8" s="37" t="e">
        <f>J8+L8+N8</f>
        <v>#DIV/0!</v>
      </c>
      <c r="P8" s="38" t="e">
        <f>O8/100</f>
        <v>#DIV/0!</v>
      </c>
      <c r="Q8" s="84" t="s">
        <v>44</v>
      </c>
      <c r="R8" s="24"/>
      <c r="S8" s="24"/>
      <c r="T8" s="11"/>
      <c r="U8" s="11">
        <v>60</v>
      </c>
      <c r="V8" s="11"/>
      <c r="W8" s="11">
        <f>LARGE(K8:K46,1)</f>
        <v>9.6</v>
      </c>
      <c r="X8" s="11"/>
      <c r="Y8" s="11">
        <f>SMALL(M8:M46,1)</f>
        <v>28.37</v>
      </c>
    </row>
    <row r="9" spans="1:25" s="67" customFormat="1" ht="15" customHeight="1" x14ac:dyDescent="0.2">
      <c r="A9" s="54">
        <v>1</v>
      </c>
      <c r="B9" s="53">
        <v>9</v>
      </c>
      <c r="C9" s="94" t="s">
        <v>268</v>
      </c>
      <c r="D9" s="94" t="s">
        <v>269</v>
      </c>
      <c r="E9" s="94" t="s">
        <v>37</v>
      </c>
      <c r="F9" s="96">
        <v>39185</v>
      </c>
      <c r="G9" s="94" t="s">
        <v>155</v>
      </c>
      <c r="H9" s="54" t="s">
        <v>419</v>
      </c>
      <c r="I9" s="121">
        <v>30</v>
      </c>
      <c r="J9" s="9">
        <f>$U$7*I9/$U$8</f>
        <v>10</v>
      </c>
      <c r="K9" s="47">
        <v>9.1999999999999993</v>
      </c>
      <c r="L9" s="9">
        <f>$W$7*K9/$W$8</f>
        <v>38.333333333333336</v>
      </c>
      <c r="M9" s="47">
        <v>28.37</v>
      </c>
      <c r="N9" s="9">
        <f>($Y$7*$Y$8)/M9</f>
        <v>40</v>
      </c>
      <c r="O9" s="37">
        <f>J9+L9+N9</f>
        <v>88.333333333333343</v>
      </c>
      <c r="P9" s="38">
        <f>O9/100</f>
        <v>0.88333333333333341</v>
      </c>
      <c r="Q9" s="93" t="s">
        <v>45</v>
      </c>
      <c r="R9" s="66"/>
      <c r="S9" s="66"/>
      <c r="T9" s="11"/>
      <c r="U9" s="11"/>
      <c r="V9" s="11"/>
      <c r="W9" s="11"/>
      <c r="X9" s="11"/>
      <c r="Y9" s="11"/>
    </row>
    <row r="10" spans="1:25" ht="15" customHeight="1" x14ac:dyDescent="0.2">
      <c r="A10" s="69">
        <v>2</v>
      </c>
      <c r="B10" s="53">
        <v>9</v>
      </c>
      <c r="C10" s="94" t="s">
        <v>270</v>
      </c>
      <c r="D10" s="94" t="s">
        <v>271</v>
      </c>
      <c r="E10" s="94" t="s">
        <v>72</v>
      </c>
      <c r="F10" s="96">
        <v>39398</v>
      </c>
      <c r="G10" s="94" t="s">
        <v>155</v>
      </c>
      <c r="H10" s="54" t="s">
        <v>420</v>
      </c>
      <c r="I10" s="121">
        <v>18</v>
      </c>
      <c r="J10" s="9">
        <f>$U$7*I10/$U$8</f>
        <v>6</v>
      </c>
      <c r="K10" s="47">
        <v>8.6999999999999993</v>
      </c>
      <c r="L10" s="9">
        <f>$W$7*K10/$W$8</f>
        <v>36.25</v>
      </c>
      <c r="M10" s="47">
        <v>29.88</v>
      </c>
      <c r="N10" s="9">
        <f>($Y$7*$Y$8)/M10</f>
        <v>37.978580990629183</v>
      </c>
      <c r="O10" s="37">
        <f>J10+L10+N10</f>
        <v>80.228580990629183</v>
      </c>
      <c r="P10" s="38">
        <f>O10/100</f>
        <v>0.80228580990629184</v>
      </c>
      <c r="Q10" s="93" t="s">
        <v>45</v>
      </c>
      <c r="R10" s="24"/>
      <c r="S10" s="24"/>
      <c r="T10" s="11"/>
      <c r="U10" s="11"/>
      <c r="V10" s="11"/>
      <c r="W10" s="11"/>
      <c r="X10" s="11"/>
      <c r="Y10" s="11"/>
    </row>
    <row r="11" spans="1:25" ht="15" customHeight="1" x14ac:dyDescent="0.2">
      <c r="A11" s="54">
        <v>3</v>
      </c>
      <c r="B11" s="53">
        <v>9</v>
      </c>
      <c r="C11" s="143" t="s">
        <v>20</v>
      </c>
      <c r="D11" s="143" t="s">
        <v>31</v>
      </c>
      <c r="E11" s="143" t="s">
        <v>35</v>
      </c>
      <c r="F11" s="144">
        <v>39401</v>
      </c>
      <c r="G11" s="86" t="s">
        <v>152</v>
      </c>
      <c r="H11" s="54" t="s">
        <v>420</v>
      </c>
      <c r="I11" s="121">
        <v>21</v>
      </c>
      <c r="J11" s="9">
        <f>$U$7*I11/$U$8</f>
        <v>7</v>
      </c>
      <c r="K11" s="47">
        <v>8.5</v>
      </c>
      <c r="L11" s="9">
        <f>$W$7*K11/$W$8</f>
        <v>35.416666666666671</v>
      </c>
      <c r="M11" s="47">
        <v>32.54</v>
      </c>
      <c r="N11" s="9">
        <f>($Y$7*$Y$8)/M11</f>
        <v>34.874001229256301</v>
      </c>
      <c r="O11" s="37">
        <f>J11+L11+N11</f>
        <v>77.290667895922979</v>
      </c>
      <c r="P11" s="38">
        <f>O11/100</f>
        <v>0.77290667895922982</v>
      </c>
      <c r="Q11" s="86" t="s">
        <v>158</v>
      </c>
      <c r="R11" s="24"/>
      <c r="S11" s="24"/>
      <c r="T11" s="10"/>
      <c r="U11" s="10"/>
      <c r="V11" s="10"/>
      <c r="W11" s="10"/>
      <c r="X11" s="10"/>
      <c r="Y11" s="10"/>
    </row>
    <row r="12" spans="1:25" ht="15" customHeight="1" x14ac:dyDescent="0.2">
      <c r="A12" s="69">
        <v>4</v>
      </c>
      <c r="B12" s="53">
        <v>9</v>
      </c>
      <c r="C12" s="88" t="s">
        <v>290</v>
      </c>
      <c r="D12" s="88" t="s">
        <v>291</v>
      </c>
      <c r="E12" s="88" t="s">
        <v>292</v>
      </c>
      <c r="F12" s="110">
        <v>39570</v>
      </c>
      <c r="G12" s="88" t="s">
        <v>309</v>
      </c>
      <c r="H12" s="54" t="s">
        <v>420</v>
      </c>
      <c r="I12" s="121">
        <v>25</v>
      </c>
      <c r="J12" s="9">
        <f>$U$7*I12/$U$8</f>
        <v>8.3333333333333339</v>
      </c>
      <c r="K12" s="47">
        <v>8.6999999999999993</v>
      </c>
      <c r="L12" s="9">
        <f>$W$7*K12/$W$8</f>
        <v>36.25</v>
      </c>
      <c r="M12" s="47">
        <v>39.96</v>
      </c>
      <c r="N12" s="9">
        <f>($Y$7*$Y$8)/M12</f>
        <v>28.398398398398395</v>
      </c>
      <c r="O12" s="37">
        <f>J12+L12+N12</f>
        <v>72.981731731731728</v>
      </c>
      <c r="P12" s="38">
        <f>O12/100</f>
        <v>0.72981731731731725</v>
      </c>
      <c r="Q12" s="88" t="s">
        <v>312</v>
      </c>
      <c r="R12" s="24"/>
      <c r="S12" s="24"/>
      <c r="T12" s="6"/>
      <c r="U12" s="6"/>
      <c r="V12" s="6"/>
      <c r="W12" s="6"/>
      <c r="X12" s="6"/>
      <c r="Y12" s="6"/>
    </row>
    <row r="13" spans="1:25" ht="15" customHeight="1" x14ac:dyDescent="0.2">
      <c r="A13" s="54">
        <v>5</v>
      </c>
      <c r="B13" s="53">
        <v>9</v>
      </c>
      <c r="C13" s="145" t="s">
        <v>181</v>
      </c>
      <c r="D13" s="145" t="s">
        <v>272</v>
      </c>
      <c r="E13" s="145" t="s">
        <v>273</v>
      </c>
      <c r="F13" s="146">
        <v>39328</v>
      </c>
      <c r="G13" s="145" t="s">
        <v>155</v>
      </c>
      <c r="H13" s="54" t="s">
        <v>420</v>
      </c>
      <c r="I13" s="121">
        <v>13</v>
      </c>
      <c r="J13" s="9">
        <f>$U$7*I13/$U$8</f>
        <v>4.333333333333333</v>
      </c>
      <c r="K13" s="49">
        <v>8.6999999999999993</v>
      </c>
      <c r="L13" s="9">
        <f>$W$7*K13/$W$8</f>
        <v>36.25</v>
      </c>
      <c r="M13" s="49">
        <v>37.33</v>
      </c>
      <c r="N13" s="9">
        <f>($Y$7*$Y$8)/M13</f>
        <v>30.399142780605413</v>
      </c>
      <c r="O13" s="37">
        <f>J13+L13+N13</f>
        <v>70.982476113938745</v>
      </c>
      <c r="P13" s="38">
        <f>O13/100</f>
        <v>0.70982476113938742</v>
      </c>
      <c r="Q13" s="149" t="s">
        <v>45</v>
      </c>
      <c r="R13" s="24"/>
      <c r="S13" s="24"/>
      <c r="T13" s="6"/>
      <c r="U13" s="6"/>
      <c r="V13" s="6"/>
      <c r="W13" s="6"/>
      <c r="X13" s="6"/>
      <c r="Y13" s="6"/>
    </row>
    <row r="14" spans="1:25" ht="15" customHeight="1" x14ac:dyDescent="0.2">
      <c r="A14" s="69">
        <v>6</v>
      </c>
      <c r="B14" s="53">
        <v>9</v>
      </c>
      <c r="C14" s="88" t="s">
        <v>282</v>
      </c>
      <c r="D14" s="88" t="s">
        <v>120</v>
      </c>
      <c r="E14" s="88" t="s">
        <v>283</v>
      </c>
      <c r="F14" s="110">
        <v>39367</v>
      </c>
      <c r="G14" s="88" t="s">
        <v>236</v>
      </c>
      <c r="H14" s="54" t="s">
        <v>420</v>
      </c>
      <c r="I14" s="121">
        <v>30</v>
      </c>
      <c r="J14" s="9">
        <f>$U$7*I14/$U$8</f>
        <v>10</v>
      </c>
      <c r="K14" s="47">
        <v>7.6</v>
      </c>
      <c r="L14" s="9">
        <f>$W$7*K14/$W$8</f>
        <v>31.666666666666668</v>
      </c>
      <c r="M14" s="47">
        <v>42.69</v>
      </c>
      <c r="N14" s="9">
        <f>($Y$7*$Y$8)/M14</f>
        <v>26.582337784024361</v>
      </c>
      <c r="O14" s="37">
        <f>J14+L14+N14</f>
        <v>68.249004450691032</v>
      </c>
      <c r="P14" s="38">
        <f>O14/100</f>
        <v>0.68249004450691031</v>
      </c>
      <c r="Q14" s="88" t="s">
        <v>310</v>
      </c>
      <c r="R14" s="24"/>
      <c r="S14" s="24"/>
      <c r="T14" s="6"/>
      <c r="U14" s="6"/>
      <c r="V14" s="6"/>
      <c r="W14" s="6"/>
      <c r="X14" s="6"/>
      <c r="Y14" s="6"/>
    </row>
    <row r="15" spans="1:25" ht="15" customHeight="1" x14ac:dyDescent="0.2">
      <c r="A15" s="54">
        <v>7</v>
      </c>
      <c r="B15" s="53">
        <v>9</v>
      </c>
      <c r="C15" s="88" t="s">
        <v>23</v>
      </c>
      <c r="D15" s="88" t="s">
        <v>227</v>
      </c>
      <c r="E15" s="88" t="s">
        <v>116</v>
      </c>
      <c r="F15" s="110" t="s">
        <v>38</v>
      </c>
      <c r="G15" s="88" t="s">
        <v>149</v>
      </c>
      <c r="H15" s="54" t="s">
        <v>420</v>
      </c>
      <c r="I15" s="121">
        <v>24.5</v>
      </c>
      <c r="J15" s="9">
        <f>$U$7*I15/$U$8</f>
        <v>8.1666666666666661</v>
      </c>
      <c r="K15" s="47">
        <v>9.6</v>
      </c>
      <c r="L15" s="9">
        <f>$W$7*K15/$W$8</f>
        <v>40</v>
      </c>
      <c r="M15" s="47">
        <v>57.53</v>
      </c>
      <c r="N15" s="9">
        <f>($Y$7*$Y$8)/M15</f>
        <v>19.725360681383624</v>
      </c>
      <c r="O15" s="37">
        <f>J15+L15+N15</f>
        <v>67.892027348050291</v>
      </c>
      <c r="P15" s="38">
        <f>O15/100</f>
        <v>0.67892027348050288</v>
      </c>
      <c r="Q15" s="88" t="s">
        <v>50</v>
      </c>
      <c r="R15" s="24"/>
      <c r="S15" s="24"/>
      <c r="T15" s="6"/>
      <c r="U15" s="6"/>
      <c r="V15" s="6"/>
      <c r="W15" s="6"/>
      <c r="X15" s="6"/>
      <c r="Y15" s="6"/>
    </row>
    <row r="16" spans="1:25" ht="15" customHeight="1" x14ac:dyDescent="0.2">
      <c r="A16" s="192">
        <v>35</v>
      </c>
      <c r="B16" s="193">
        <v>9</v>
      </c>
      <c r="C16" s="194" t="s">
        <v>285</v>
      </c>
      <c r="D16" s="194" t="s">
        <v>179</v>
      </c>
      <c r="E16" s="194" t="s">
        <v>182</v>
      </c>
      <c r="F16" s="195">
        <v>39502</v>
      </c>
      <c r="G16" s="194" t="s">
        <v>71</v>
      </c>
      <c r="H16" s="54" t="s">
        <v>420</v>
      </c>
      <c r="I16" s="196">
        <v>29</v>
      </c>
      <c r="J16" s="197">
        <f>$U$7*I16/$U$8</f>
        <v>9.6666666666666661</v>
      </c>
      <c r="K16" s="198">
        <v>5.9</v>
      </c>
      <c r="L16" s="197">
        <f>$W$7*K16/$W$8</f>
        <v>24.583333333333336</v>
      </c>
      <c r="M16" s="198">
        <v>33.89</v>
      </c>
      <c r="N16" s="9">
        <f>($Y$7*$Y$8)/M16</f>
        <v>33.484803776925347</v>
      </c>
      <c r="O16" s="197">
        <f>J16+L16+N16</f>
        <v>67.734803776925347</v>
      </c>
      <c r="P16" s="199">
        <f>O16/100</f>
        <v>0.67734803776925345</v>
      </c>
      <c r="Q16" s="194" t="s">
        <v>90</v>
      </c>
      <c r="R16" s="24"/>
      <c r="S16" s="24"/>
      <c r="T16" s="5"/>
      <c r="U16" s="5"/>
      <c r="V16" s="5"/>
      <c r="W16" s="5"/>
      <c r="X16" s="5"/>
      <c r="Y16" s="5"/>
    </row>
    <row r="17" spans="1:25" s="3" customFormat="1" ht="15" customHeight="1" x14ac:dyDescent="0.2">
      <c r="A17" s="69">
        <v>8</v>
      </c>
      <c r="B17" s="53">
        <v>9</v>
      </c>
      <c r="C17" s="147" t="s">
        <v>21</v>
      </c>
      <c r="D17" s="147" t="s">
        <v>256</v>
      </c>
      <c r="E17" s="147" t="s">
        <v>186</v>
      </c>
      <c r="F17" s="148">
        <v>39344</v>
      </c>
      <c r="G17" s="147" t="s">
        <v>152</v>
      </c>
      <c r="H17" s="54" t="s">
        <v>420</v>
      </c>
      <c r="I17" s="121">
        <v>26</v>
      </c>
      <c r="J17" s="9">
        <f>$U$7*I17/$U$8</f>
        <v>8.6666666666666661</v>
      </c>
      <c r="K17" s="47">
        <v>8.6</v>
      </c>
      <c r="L17" s="9">
        <f>$W$7*K17/$W$8</f>
        <v>35.833333333333336</v>
      </c>
      <c r="M17" s="47">
        <v>53.11</v>
      </c>
      <c r="N17" s="9">
        <f>($Y$7*$Y$8)/M17</f>
        <v>21.366974204481263</v>
      </c>
      <c r="O17" s="37">
        <f>J17+L17+N17</f>
        <v>65.866974204481266</v>
      </c>
      <c r="P17" s="38">
        <f>O17/100</f>
        <v>0.65866974204481266</v>
      </c>
      <c r="Q17" s="147" t="s">
        <v>103</v>
      </c>
      <c r="R17" s="24"/>
      <c r="S17" s="24"/>
      <c r="T17" s="6"/>
      <c r="U17" s="6"/>
      <c r="V17" s="6"/>
      <c r="W17" s="6"/>
      <c r="X17" s="6"/>
      <c r="Y17" s="6"/>
    </row>
    <row r="18" spans="1:25" s="67" customFormat="1" ht="15" customHeight="1" x14ac:dyDescent="0.2">
      <c r="A18" s="54">
        <v>9</v>
      </c>
      <c r="B18" s="53">
        <v>9</v>
      </c>
      <c r="C18" s="88" t="s">
        <v>246</v>
      </c>
      <c r="D18" s="88" t="s">
        <v>187</v>
      </c>
      <c r="E18" s="88" t="s">
        <v>247</v>
      </c>
      <c r="F18" s="110">
        <v>39652</v>
      </c>
      <c r="G18" s="88" t="s">
        <v>230</v>
      </c>
      <c r="H18" s="54" t="s">
        <v>420</v>
      </c>
      <c r="I18" s="121">
        <v>23</v>
      </c>
      <c r="J18" s="9">
        <f>$U$7*I18/$U$8</f>
        <v>7.666666666666667</v>
      </c>
      <c r="K18" s="47">
        <v>8.4</v>
      </c>
      <c r="L18" s="9">
        <f>$W$7*K18/$W$8</f>
        <v>35</v>
      </c>
      <c r="M18" s="47">
        <v>53.59</v>
      </c>
      <c r="N18" s="9">
        <f>($Y$7*$Y$8)/M18</f>
        <v>21.175592461280086</v>
      </c>
      <c r="O18" s="37">
        <f>J18+L18+N18</f>
        <v>63.842259127946747</v>
      </c>
      <c r="P18" s="38">
        <f>O18/100</f>
        <v>0.63842259127946743</v>
      </c>
      <c r="Q18" s="88" t="s">
        <v>42</v>
      </c>
      <c r="R18" s="66"/>
      <c r="S18" s="66"/>
      <c r="T18" s="68"/>
      <c r="U18" s="68"/>
      <c r="V18" s="68"/>
      <c r="W18" s="68"/>
      <c r="X18" s="68"/>
      <c r="Y18" s="68"/>
    </row>
    <row r="19" spans="1:25" s="3" customFormat="1" ht="15" customHeight="1" x14ac:dyDescent="0.2">
      <c r="A19" s="69">
        <v>10</v>
      </c>
      <c r="B19" s="53">
        <v>9</v>
      </c>
      <c r="C19" s="143" t="s">
        <v>30</v>
      </c>
      <c r="D19" s="143" t="s">
        <v>34</v>
      </c>
      <c r="E19" s="143" t="s">
        <v>37</v>
      </c>
      <c r="F19" s="144">
        <v>39349</v>
      </c>
      <c r="G19" s="86" t="s">
        <v>152</v>
      </c>
      <c r="H19" s="54" t="s">
        <v>420</v>
      </c>
      <c r="I19" s="121">
        <v>17.5</v>
      </c>
      <c r="J19" s="9">
        <f>$U$7*I19/$U$8</f>
        <v>5.833333333333333</v>
      </c>
      <c r="K19" s="47">
        <v>8.6</v>
      </c>
      <c r="L19" s="9">
        <f>$W$7*K19/$W$8</f>
        <v>35.833333333333336</v>
      </c>
      <c r="M19" s="47">
        <v>52.58</v>
      </c>
      <c r="N19" s="9">
        <f>($Y$7*$Y$8)/M19</f>
        <v>21.582350703689617</v>
      </c>
      <c r="O19" s="37">
        <f>J19+L19+N19</f>
        <v>63.249017370356285</v>
      </c>
      <c r="P19" s="38">
        <f>O19/100</f>
        <v>0.63249017370356286</v>
      </c>
      <c r="Q19" s="86" t="s">
        <v>103</v>
      </c>
      <c r="R19" s="24"/>
      <c r="S19" s="24"/>
      <c r="T19" s="5"/>
      <c r="U19" s="5"/>
      <c r="V19" s="5"/>
      <c r="W19" s="5"/>
      <c r="X19" s="5"/>
      <c r="Y19" s="5"/>
    </row>
    <row r="20" spans="1:25" ht="15" customHeight="1" x14ac:dyDescent="0.2">
      <c r="A20" s="54">
        <v>11</v>
      </c>
      <c r="B20" s="53">
        <v>9</v>
      </c>
      <c r="C20" s="84" t="s">
        <v>19</v>
      </c>
      <c r="D20" s="84" t="s">
        <v>244</v>
      </c>
      <c r="E20" s="84" t="s">
        <v>245</v>
      </c>
      <c r="F20" s="85">
        <v>39652</v>
      </c>
      <c r="G20" s="84" t="s">
        <v>230</v>
      </c>
      <c r="H20" s="69"/>
      <c r="I20" s="40">
        <v>18</v>
      </c>
      <c r="J20" s="9">
        <f>$U$7*I20/$U$8</f>
        <v>6</v>
      </c>
      <c r="K20" s="47">
        <v>5.9</v>
      </c>
      <c r="L20" s="9">
        <f>$W$7*K20/$W$8</f>
        <v>24.583333333333336</v>
      </c>
      <c r="M20" s="47">
        <v>35.590000000000003</v>
      </c>
      <c r="N20" s="9">
        <f>($Y$7*$Y$8)/M20</f>
        <v>31.885361056476533</v>
      </c>
      <c r="O20" s="37">
        <f>J20+L20+N20</f>
        <v>62.468694389809869</v>
      </c>
      <c r="P20" s="38">
        <f>O20/100</f>
        <v>0.62468694389809865</v>
      </c>
      <c r="Q20" s="84" t="s">
        <v>42</v>
      </c>
      <c r="R20" s="24"/>
      <c r="S20" s="24"/>
      <c r="T20" s="6"/>
      <c r="U20" s="6"/>
      <c r="V20" s="6"/>
      <c r="W20" s="6"/>
      <c r="X20" s="6"/>
      <c r="Y20" s="6"/>
    </row>
    <row r="21" spans="1:25" ht="15" customHeight="1" x14ac:dyDescent="0.2">
      <c r="A21" s="69">
        <v>12</v>
      </c>
      <c r="B21" s="53">
        <v>9</v>
      </c>
      <c r="C21" s="107" t="s">
        <v>22</v>
      </c>
      <c r="D21" s="108" t="s">
        <v>267</v>
      </c>
      <c r="E21" s="84" t="s">
        <v>302</v>
      </c>
      <c r="F21" s="108">
        <v>39436</v>
      </c>
      <c r="G21" s="84" t="s">
        <v>39</v>
      </c>
      <c r="H21" s="54"/>
      <c r="I21" s="121">
        <v>28.5</v>
      </c>
      <c r="J21" s="9">
        <f>$U$7*I21/$U$8</f>
        <v>9.5</v>
      </c>
      <c r="K21" s="47">
        <v>7</v>
      </c>
      <c r="L21" s="9">
        <f>$W$7*K21/$W$8</f>
        <v>29.166666666666668</v>
      </c>
      <c r="M21" s="47">
        <v>47.8</v>
      </c>
      <c r="N21" s="9">
        <f>($Y$7*$Y$8)/M21</f>
        <v>23.740585774058577</v>
      </c>
      <c r="O21" s="37">
        <f>J21+L21+N21</f>
        <v>62.407252440725244</v>
      </c>
      <c r="P21" s="38">
        <f>O21/100</f>
        <v>0.62407252440725247</v>
      </c>
      <c r="Q21" s="84" t="s">
        <v>48</v>
      </c>
      <c r="R21" s="24"/>
      <c r="S21" s="24"/>
      <c r="T21" s="5"/>
      <c r="U21" s="5"/>
      <c r="V21" s="5"/>
      <c r="W21" s="5"/>
      <c r="X21" s="5"/>
      <c r="Y21" s="5"/>
    </row>
    <row r="22" spans="1:25" ht="15" customHeight="1" x14ac:dyDescent="0.2">
      <c r="A22" s="54">
        <v>13</v>
      </c>
      <c r="B22" s="53">
        <v>9</v>
      </c>
      <c r="C22" s="107" t="s">
        <v>18</v>
      </c>
      <c r="D22" s="108" t="s">
        <v>303</v>
      </c>
      <c r="E22" s="84" t="s">
        <v>304</v>
      </c>
      <c r="F22" s="108">
        <v>39429</v>
      </c>
      <c r="G22" s="84" t="s">
        <v>39</v>
      </c>
      <c r="H22" s="54"/>
      <c r="I22" s="121">
        <v>24.5</v>
      </c>
      <c r="J22" s="9">
        <f>$U$7*I22/$U$8</f>
        <v>8.1666666666666661</v>
      </c>
      <c r="K22" s="47">
        <v>7.6</v>
      </c>
      <c r="L22" s="9">
        <f>$W$7*K22/$W$8</f>
        <v>31.666666666666668</v>
      </c>
      <c r="M22" s="47">
        <v>50.45</v>
      </c>
      <c r="N22" s="9">
        <f>($Y$7*$Y$8)/M22</f>
        <v>22.493557978196232</v>
      </c>
      <c r="O22" s="37">
        <f>J22+L22+N22</f>
        <v>62.326891311529565</v>
      </c>
      <c r="P22" s="38">
        <f>O22/100</f>
        <v>0.62326891311529564</v>
      </c>
      <c r="Q22" s="84" t="s">
        <v>48</v>
      </c>
      <c r="R22" s="24"/>
      <c r="S22" s="24"/>
      <c r="T22" s="6"/>
      <c r="U22" s="6"/>
      <c r="V22" s="6"/>
      <c r="W22" s="6"/>
      <c r="X22" s="6"/>
      <c r="Y22" s="6"/>
    </row>
    <row r="23" spans="1:25" ht="15" customHeight="1" x14ac:dyDescent="0.2">
      <c r="A23" s="69">
        <v>14</v>
      </c>
      <c r="B23" s="53">
        <v>9</v>
      </c>
      <c r="C23" s="84" t="s">
        <v>293</v>
      </c>
      <c r="D23" s="84" t="s">
        <v>111</v>
      </c>
      <c r="E23" s="84" t="s">
        <v>142</v>
      </c>
      <c r="F23" s="85">
        <v>39467</v>
      </c>
      <c r="G23" s="84" t="s">
        <v>309</v>
      </c>
      <c r="H23" s="54"/>
      <c r="I23" s="41">
        <v>23</v>
      </c>
      <c r="J23" s="9">
        <f>$U$7*I23/$U$8</f>
        <v>7.666666666666667</v>
      </c>
      <c r="K23" s="47">
        <v>7.5</v>
      </c>
      <c r="L23" s="9">
        <f>$W$7*K23/$W$8</f>
        <v>31.25</v>
      </c>
      <c r="M23" s="47">
        <v>50.71</v>
      </c>
      <c r="N23" s="9">
        <f>($Y$7*$Y$8)/M23</f>
        <v>22.378229146125022</v>
      </c>
      <c r="O23" s="37">
        <f>J23+L23+N23</f>
        <v>61.294895812791687</v>
      </c>
      <c r="P23" s="38">
        <f>O23/100</f>
        <v>0.61294895812791683</v>
      </c>
      <c r="Q23" s="84" t="s">
        <v>312</v>
      </c>
      <c r="R23" s="24"/>
      <c r="S23" s="24"/>
      <c r="T23" s="6"/>
      <c r="U23" s="6"/>
      <c r="V23" s="6"/>
      <c r="W23" s="6"/>
      <c r="X23" s="6"/>
      <c r="Y23" s="6"/>
    </row>
    <row r="24" spans="1:25" ht="15" customHeight="1" x14ac:dyDescent="0.2">
      <c r="A24" s="192">
        <v>31</v>
      </c>
      <c r="B24" s="193">
        <v>9</v>
      </c>
      <c r="C24" s="202" t="s">
        <v>299</v>
      </c>
      <c r="D24" s="194" t="s">
        <v>32</v>
      </c>
      <c r="E24" s="194" t="s">
        <v>300</v>
      </c>
      <c r="F24" s="203">
        <v>39269</v>
      </c>
      <c r="G24" s="202" t="s">
        <v>154</v>
      </c>
      <c r="H24" s="192"/>
      <c r="I24" s="196">
        <v>10</v>
      </c>
      <c r="J24" s="197">
        <f>$U$7*I24/$U$8</f>
        <v>3.3333333333333335</v>
      </c>
      <c r="K24" s="198">
        <v>9.5</v>
      </c>
      <c r="L24" s="197">
        <f>$W$7*K24/$W$8</f>
        <v>39.583333333333336</v>
      </c>
      <c r="M24" s="198">
        <v>63.84</v>
      </c>
      <c r="N24" s="9">
        <f>($Y$7*$Y$8)/M24</f>
        <v>17.775689223057643</v>
      </c>
      <c r="O24" s="197">
        <f>J24+L24+N24</f>
        <v>60.692355889724311</v>
      </c>
      <c r="P24" s="199">
        <f>O24/100</f>
        <v>0.60692355889724314</v>
      </c>
      <c r="Q24" s="202" t="s">
        <v>49</v>
      </c>
      <c r="R24" s="24"/>
      <c r="S24" s="24"/>
      <c r="T24" s="6"/>
      <c r="U24" s="6"/>
      <c r="V24" s="6"/>
      <c r="W24" s="6"/>
      <c r="X24" s="6"/>
      <c r="Y24" s="6"/>
    </row>
    <row r="25" spans="1:25" ht="15" customHeight="1" x14ac:dyDescent="0.2">
      <c r="A25" s="54">
        <v>15</v>
      </c>
      <c r="B25" s="53">
        <v>9</v>
      </c>
      <c r="C25" s="84" t="s">
        <v>285</v>
      </c>
      <c r="D25" s="84" t="s">
        <v>135</v>
      </c>
      <c r="E25" s="84" t="s">
        <v>286</v>
      </c>
      <c r="F25" s="85">
        <v>39510</v>
      </c>
      <c r="G25" s="84" t="s">
        <v>147</v>
      </c>
      <c r="H25" s="54"/>
      <c r="I25" s="121">
        <v>23</v>
      </c>
      <c r="J25" s="9">
        <f>$U$7*I25/$U$8</f>
        <v>7.666666666666667</v>
      </c>
      <c r="K25" s="47">
        <v>8.1999999999999993</v>
      </c>
      <c r="L25" s="9">
        <f>$W$7*K25/$W$8</f>
        <v>34.166666666666671</v>
      </c>
      <c r="M25" s="47">
        <v>65.77</v>
      </c>
      <c r="N25" s="9">
        <f>($Y$7*$Y$8)/M25</f>
        <v>17.254067203892351</v>
      </c>
      <c r="O25" s="37">
        <f>J25+L25+N25</f>
        <v>59.08740053722569</v>
      </c>
      <c r="P25" s="38">
        <f>O25/100</f>
        <v>0.59087400537225687</v>
      </c>
      <c r="Q25" s="84" t="s">
        <v>311</v>
      </c>
      <c r="R25" s="24"/>
      <c r="S25" s="24"/>
      <c r="T25" s="6"/>
      <c r="U25" s="6"/>
    </row>
    <row r="26" spans="1:25" ht="15" customHeight="1" x14ac:dyDescent="0.2">
      <c r="A26" s="69">
        <v>16</v>
      </c>
      <c r="B26" s="53">
        <v>9</v>
      </c>
      <c r="C26" s="89" t="s">
        <v>28</v>
      </c>
      <c r="D26" s="92" t="s">
        <v>297</v>
      </c>
      <c r="E26" s="92" t="s">
        <v>298</v>
      </c>
      <c r="F26" s="87">
        <v>39278</v>
      </c>
      <c r="G26" s="97" t="s">
        <v>154</v>
      </c>
      <c r="H26" s="54"/>
      <c r="I26" s="129">
        <v>24</v>
      </c>
      <c r="J26" s="9">
        <f>$U$7*I26/$U$8</f>
        <v>8</v>
      </c>
      <c r="K26" s="47">
        <v>6.1</v>
      </c>
      <c r="L26" s="9">
        <f>$W$7*K26/$W$8</f>
        <v>25.416666666666668</v>
      </c>
      <c r="M26" s="47">
        <v>44.68</v>
      </c>
      <c r="N26" s="9">
        <f>($Y$7*$Y$8)/M26</f>
        <v>25.398388540734107</v>
      </c>
      <c r="O26" s="37">
        <f>J26+L26+N26</f>
        <v>58.815055207400775</v>
      </c>
      <c r="P26" s="38">
        <f>O26/100</f>
        <v>0.58815055207400779</v>
      </c>
      <c r="Q26" s="89" t="s">
        <v>49</v>
      </c>
      <c r="R26" s="24"/>
      <c r="S26" s="24"/>
      <c r="T26" s="6"/>
      <c r="U26" s="6"/>
    </row>
    <row r="27" spans="1:25" ht="15" customHeight="1" x14ac:dyDescent="0.2">
      <c r="A27" s="54">
        <v>17</v>
      </c>
      <c r="B27" s="53">
        <v>9</v>
      </c>
      <c r="C27" s="89" t="s">
        <v>294</v>
      </c>
      <c r="D27" s="92" t="s">
        <v>295</v>
      </c>
      <c r="E27" s="92" t="s">
        <v>296</v>
      </c>
      <c r="F27" s="87">
        <v>39354</v>
      </c>
      <c r="G27" s="97" t="s">
        <v>154</v>
      </c>
      <c r="H27" s="54"/>
      <c r="I27" s="121">
        <v>17.5</v>
      </c>
      <c r="J27" s="9">
        <f>$U$7*I27/$U$8</f>
        <v>5.833333333333333</v>
      </c>
      <c r="K27" s="47">
        <v>7.9</v>
      </c>
      <c r="L27" s="9">
        <f>$W$7*K27/$W$8</f>
        <v>32.916666666666671</v>
      </c>
      <c r="M27" s="47">
        <v>57.16</v>
      </c>
      <c r="N27" s="9">
        <f>($Y$7*$Y$8)/M27</f>
        <v>19.85304408677397</v>
      </c>
      <c r="O27" s="37">
        <f>J27+L27+N27</f>
        <v>58.603044086773977</v>
      </c>
      <c r="P27" s="38">
        <f>O27/100</f>
        <v>0.58603044086773981</v>
      </c>
      <c r="Q27" s="89" t="s">
        <v>49</v>
      </c>
      <c r="R27" s="24"/>
      <c r="S27" s="24"/>
      <c r="T27" s="6"/>
      <c r="U27" s="6"/>
    </row>
    <row r="28" spans="1:25" ht="15" customHeight="1" x14ac:dyDescent="0.2">
      <c r="A28" s="69">
        <v>18</v>
      </c>
      <c r="B28" s="53">
        <v>9</v>
      </c>
      <c r="C28" s="84" t="s">
        <v>305</v>
      </c>
      <c r="D28" s="84" t="s">
        <v>306</v>
      </c>
      <c r="E28" s="84" t="s">
        <v>97</v>
      </c>
      <c r="F28" s="85">
        <v>39631</v>
      </c>
      <c r="G28" s="84" t="s">
        <v>71</v>
      </c>
      <c r="H28" s="14"/>
      <c r="I28" s="121">
        <v>20.5</v>
      </c>
      <c r="J28" s="9">
        <f>$U$7*I28/$U$8</f>
        <v>6.833333333333333</v>
      </c>
      <c r="K28" s="47">
        <v>5.7</v>
      </c>
      <c r="L28" s="9">
        <f>$W$7*K28/$W$8</f>
        <v>23.75</v>
      </c>
      <c r="M28" s="47">
        <v>41.06</v>
      </c>
      <c r="N28" s="9">
        <f>($Y$7*$Y$8)/M28</f>
        <v>27.637603507062831</v>
      </c>
      <c r="O28" s="37">
        <f>J28+L28+N28</f>
        <v>58.220936840396163</v>
      </c>
      <c r="P28" s="38">
        <f>O28/100</f>
        <v>0.58220936840396165</v>
      </c>
      <c r="Q28" s="84" t="s">
        <v>90</v>
      </c>
      <c r="R28" s="24"/>
      <c r="S28" s="24"/>
      <c r="T28" s="6"/>
      <c r="U28" s="6"/>
    </row>
    <row r="29" spans="1:25" ht="15" customHeight="1" x14ac:dyDescent="0.2">
      <c r="A29" s="54">
        <v>19</v>
      </c>
      <c r="B29" s="53">
        <v>9</v>
      </c>
      <c r="C29" s="84" t="s">
        <v>264</v>
      </c>
      <c r="D29" s="84" t="s">
        <v>265</v>
      </c>
      <c r="E29" s="84" t="s">
        <v>214</v>
      </c>
      <c r="F29" s="85">
        <v>39385</v>
      </c>
      <c r="G29" s="84" t="s">
        <v>153</v>
      </c>
      <c r="H29" s="14"/>
      <c r="I29" s="121">
        <v>13</v>
      </c>
      <c r="J29" s="9">
        <f>$U$7*I29/$U$8</f>
        <v>4.333333333333333</v>
      </c>
      <c r="K29" s="47">
        <v>8.3000000000000007</v>
      </c>
      <c r="L29" s="9">
        <f>$W$7*K29/$W$8</f>
        <v>34.583333333333336</v>
      </c>
      <c r="M29" s="47">
        <v>58.94</v>
      </c>
      <c r="N29" s="9">
        <f>($Y$7*$Y$8)/M29</f>
        <v>19.253478113335596</v>
      </c>
      <c r="O29" s="37">
        <f>J29+L29+N29</f>
        <v>58.170144780002268</v>
      </c>
      <c r="P29" s="38">
        <f>O29/100</f>
        <v>0.58170144780002264</v>
      </c>
      <c r="Q29" s="84" t="s">
        <v>43</v>
      </c>
      <c r="R29" s="24"/>
      <c r="S29" s="24"/>
      <c r="T29" s="6"/>
      <c r="U29" s="6"/>
    </row>
    <row r="30" spans="1:25" ht="15" customHeight="1" x14ac:dyDescent="0.2">
      <c r="A30" s="69">
        <v>20</v>
      </c>
      <c r="B30" s="53">
        <v>9</v>
      </c>
      <c r="C30" s="88" t="s">
        <v>24</v>
      </c>
      <c r="D30" s="84" t="s">
        <v>248</v>
      </c>
      <c r="E30" s="84" t="s">
        <v>182</v>
      </c>
      <c r="F30" s="110">
        <v>39268</v>
      </c>
      <c r="G30" s="84" t="s">
        <v>149</v>
      </c>
      <c r="H30" s="69"/>
      <c r="I30" s="121">
        <v>15.5</v>
      </c>
      <c r="J30" s="9">
        <f>$U$7*I30/$U$8</f>
        <v>5.166666666666667</v>
      </c>
      <c r="K30" s="47">
        <v>8.6999999999999993</v>
      </c>
      <c r="L30" s="9">
        <f>$W$7*K30/$W$8</f>
        <v>36.25</v>
      </c>
      <c r="M30" s="47">
        <v>69.22</v>
      </c>
      <c r="N30" s="9">
        <f>($Y$7*$Y$8)/M30</f>
        <v>16.3941057497833</v>
      </c>
      <c r="O30" s="37">
        <f>J30+L30+N30</f>
        <v>57.810772416449964</v>
      </c>
      <c r="P30" s="38">
        <f>O30/100</f>
        <v>0.57810772416449963</v>
      </c>
      <c r="Q30" s="88" t="s">
        <v>50</v>
      </c>
      <c r="R30" s="24"/>
      <c r="S30" s="24"/>
      <c r="T30" s="6"/>
      <c r="U30" s="6"/>
    </row>
    <row r="31" spans="1:25" ht="15" customHeight="1" x14ac:dyDescent="0.2">
      <c r="A31" s="54">
        <v>21</v>
      </c>
      <c r="B31" s="53">
        <v>9</v>
      </c>
      <c r="C31" s="84" t="s">
        <v>239</v>
      </c>
      <c r="D31" s="84" t="s">
        <v>240</v>
      </c>
      <c r="E31" s="84" t="s">
        <v>241</v>
      </c>
      <c r="F31" s="85">
        <v>39325</v>
      </c>
      <c r="G31" s="84" t="s">
        <v>148</v>
      </c>
      <c r="H31" s="14"/>
      <c r="I31" s="121">
        <v>27.5</v>
      </c>
      <c r="J31" s="9">
        <f>$U$7*I31/$U$8</f>
        <v>9.1666666666666661</v>
      </c>
      <c r="K31" s="47">
        <v>6</v>
      </c>
      <c r="L31" s="9">
        <f>$W$7*K31/$W$8</f>
        <v>25</v>
      </c>
      <c r="M31" s="47">
        <v>49.93</v>
      </c>
      <c r="N31" s="9">
        <f>($Y$7*$Y$8)/M31</f>
        <v>22.727818946525133</v>
      </c>
      <c r="O31" s="37">
        <f>J31+L31+N31</f>
        <v>56.894485613191797</v>
      </c>
      <c r="P31" s="38">
        <f>O31/100</f>
        <v>0.56894485613191792</v>
      </c>
      <c r="Q31" s="84" t="s">
        <v>41</v>
      </c>
      <c r="R31" s="24"/>
      <c r="S31" s="24"/>
      <c r="T31" s="6"/>
      <c r="U31" s="6"/>
    </row>
    <row r="32" spans="1:25" ht="15" customHeight="1" x14ac:dyDescent="0.2">
      <c r="A32" s="69">
        <v>22</v>
      </c>
      <c r="B32" s="53">
        <v>9</v>
      </c>
      <c r="C32" s="84" t="s">
        <v>287</v>
      </c>
      <c r="D32" s="84" t="s">
        <v>135</v>
      </c>
      <c r="E32" s="84" t="s">
        <v>180</v>
      </c>
      <c r="F32" s="85">
        <v>39339</v>
      </c>
      <c r="G32" s="84" t="s">
        <v>147</v>
      </c>
      <c r="H32" s="54"/>
      <c r="I32" s="129">
        <v>25.5</v>
      </c>
      <c r="J32" s="9">
        <f>$U$7*I32/$U$8</f>
        <v>8.5</v>
      </c>
      <c r="K32" s="47">
        <v>5.8</v>
      </c>
      <c r="L32" s="9">
        <f>$W$7*K32/$W$8</f>
        <v>24.166666666666668</v>
      </c>
      <c r="M32" s="47">
        <v>47.78</v>
      </c>
      <c r="N32" s="9">
        <f>($Y$7*$Y$8)/M32</f>
        <v>23.750523231477604</v>
      </c>
      <c r="O32" s="37">
        <f>J32+L32+N32</f>
        <v>56.417189898144272</v>
      </c>
      <c r="P32" s="38">
        <f>O32/100</f>
        <v>0.56417189898144271</v>
      </c>
      <c r="Q32" s="84" t="s">
        <v>311</v>
      </c>
      <c r="R32" s="24"/>
      <c r="S32" s="24"/>
      <c r="T32" s="6"/>
      <c r="U32" s="6"/>
    </row>
    <row r="33" spans="1:21" ht="15" customHeight="1" x14ac:dyDescent="0.2">
      <c r="A33" s="192">
        <v>34</v>
      </c>
      <c r="B33" s="193">
        <v>9</v>
      </c>
      <c r="C33" s="194" t="s">
        <v>290</v>
      </c>
      <c r="D33" s="194" t="s">
        <v>307</v>
      </c>
      <c r="E33" s="194" t="s">
        <v>308</v>
      </c>
      <c r="F33" s="195">
        <v>39404</v>
      </c>
      <c r="G33" s="194" t="s">
        <v>71</v>
      </c>
      <c r="H33" s="200"/>
      <c r="I33" s="201">
        <v>14</v>
      </c>
      <c r="J33" s="197">
        <f>$U$7*I33/$U$8</f>
        <v>4.666666666666667</v>
      </c>
      <c r="K33" s="198">
        <v>7.6</v>
      </c>
      <c r="L33" s="197">
        <f>$W$7*K33/$W$8</f>
        <v>31.666666666666668</v>
      </c>
      <c r="M33" s="198">
        <v>59.79</v>
      </c>
      <c r="N33" s="9">
        <f>($Y$7*$Y$8)/M33</f>
        <v>18.979762502090651</v>
      </c>
      <c r="O33" s="197">
        <f>J33+L33+N33</f>
        <v>55.313095835423987</v>
      </c>
      <c r="P33" s="199">
        <f>O33/100</f>
        <v>0.55313095835423987</v>
      </c>
      <c r="Q33" s="194" t="s">
        <v>96</v>
      </c>
      <c r="R33" s="24"/>
      <c r="S33" s="24"/>
      <c r="T33" s="6"/>
      <c r="U33" s="6"/>
    </row>
    <row r="34" spans="1:21" ht="15" customHeight="1" x14ac:dyDescent="0.2">
      <c r="A34" s="54">
        <v>23</v>
      </c>
      <c r="B34" s="53">
        <v>9</v>
      </c>
      <c r="C34" s="89" t="s">
        <v>253</v>
      </c>
      <c r="D34" s="87" t="s">
        <v>254</v>
      </c>
      <c r="E34" s="89" t="s">
        <v>116</v>
      </c>
      <c r="F34" s="87">
        <v>39258</v>
      </c>
      <c r="G34" s="89" t="s">
        <v>151</v>
      </c>
      <c r="H34" s="69"/>
      <c r="I34" s="41">
        <v>11</v>
      </c>
      <c r="J34" s="9">
        <f>$U$7*I34/$U$8</f>
        <v>3.6666666666666665</v>
      </c>
      <c r="K34" s="47">
        <v>8.6</v>
      </c>
      <c r="L34" s="9">
        <f>$W$7*K34/$W$8</f>
        <v>35.833333333333336</v>
      </c>
      <c r="M34" s="47">
        <v>75.319999999999993</v>
      </c>
      <c r="N34" s="9">
        <f>($Y$7*$Y$8)/M34</f>
        <v>15.0663834306957</v>
      </c>
      <c r="O34" s="37">
        <f>J34+L34+N34</f>
        <v>54.566383430695701</v>
      </c>
      <c r="P34" s="38">
        <f>O34/100</f>
        <v>0.54566383430695697</v>
      </c>
      <c r="Q34" s="89" t="s">
        <v>51</v>
      </c>
      <c r="R34" s="24"/>
      <c r="S34" s="24"/>
      <c r="T34" s="6"/>
      <c r="U34" s="6"/>
    </row>
    <row r="35" spans="1:21" ht="15" customHeight="1" x14ac:dyDescent="0.2">
      <c r="A35" s="69">
        <v>24</v>
      </c>
      <c r="B35" s="53">
        <v>9</v>
      </c>
      <c r="C35" s="84" t="s">
        <v>181</v>
      </c>
      <c r="D35" s="84" t="s">
        <v>284</v>
      </c>
      <c r="E35" s="84" t="s">
        <v>72</v>
      </c>
      <c r="F35" s="85">
        <v>39454</v>
      </c>
      <c r="G35" s="84" t="s">
        <v>147</v>
      </c>
      <c r="H35" s="14"/>
      <c r="I35" s="121">
        <v>32.5</v>
      </c>
      <c r="J35" s="9">
        <f>$U$7*I35/$U$8</f>
        <v>10.833333333333334</v>
      </c>
      <c r="K35" s="47">
        <v>6.8</v>
      </c>
      <c r="L35" s="9">
        <f>$W$7*K35/$W$8</f>
        <v>28.333333333333336</v>
      </c>
      <c r="M35" s="47">
        <v>78.31</v>
      </c>
      <c r="N35" s="9">
        <f>($Y$7*$Y$8)/M35</f>
        <v>14.491125015962201</v>
      </c>
      <c r="O35" s="37">
        <f>J35+L35+N35</f>
        <v>53.657791682628869</v>
      </c>
      <c r="P35" s="38">
        <f>O35/100</f>
        <v>0.53657791682628864</v>
      </c>
      <c r="Q35" s="84" t="s">
        <v>311</v>
      </c>
      <c r="R35" s="24"/>
      <c r="S35" s="24"/>
      <c r="T35" s="6"/>
      <c r="U35" s="6"/>
    </row>
    <row r="36" spans="1:21" ht="15" customHeight="1" x14ac:dyDescent="0.2">
      <c r="A36" s="54">
        <v>25</v>
      </c>
      <c r="B36" s="53">
        <v>9</v>
      </c>
      <c r="C36" s="84" t="s">
        <v>277</v>
      </c>
      <c r="D36" s="140" t="s">
        <v>278</v>
      </c>
      <c r="E36" s="140" t="s">
        <v>279</v>
      </c>
      <c r="F36" s="85">
        <v>39386</v>
      </c>
      <c r="G36" s="84" t="s">
        <v>236</v>
      </c>
      <c r="H36" s="128"/>
      <c r="I36" s="134">
        <v>20</v>
      </c>
      <c r="J36" s="9">
        <f>$U$7*I36/$U$8</f>
        <v>6.666666666666667</v>
      </c>
      <c r="K36" s="47">
        <v>7.2</v>
      </c>
      <c r="L36" s="9">
        <f>$W$7*K36/$W$8</f>
        <v>30</v>
      </c>
      <c r="M36" s="47">
        <v>74.34</v>
      </c>
      <c r="N36" s="9">
        <f>($Y$7*$Y$8)/M36</f>
        <v>15.264998654829162</v>
      </c>
      <c r="O36" s="37">
        <f>J36+L36+N36</f>
        <v>51.931665321495828</v>
      </c>
      <c r="P36" s="38">
        <f>O36/100</f>
        <v>0.51931665321495823</v>
      </c>
      <c r="Q36" s="84" t="s">
        <v>310</v>
      </c>
      <c r="R36" s="24"/>
      <c r="S36" s="24"/>
      <c r="T36" s="6"/>
      <c r="U36" s="6"/>
    </row>
    <row r="37" spans="1:21" ht="15" customHeight="1" x14ac:dyDescent="0.2">
      <c r="A37" s="69">
        <v>26</v>
      </c>
      <c r="B37" s="53">
        <v>9</v>
      </c>
      <c r="C37" s="89" t="s">
        <v>250</v>
      </c>
      <c r="D37" s="141" t="s">
        <v>251</v>
      </c>
      <c r="E37" s="142" t="s">
        <v>252</v>
      </c>
      <c r="F37" s="87">
        <v>39596</v>
      </c>
      <c r="G37" s="89" t="s">
        <v>151</v>
      </c>
      <c r="H37" s="69"/>
      <c r="I37" s="134">
        <v>24</v>
      </c>
      <c r="J37" s="9">
        <f>$U$7*I37/$U$8</f>
        <v>8</v>
      </c>
      <c r="K37" s="64">
        <v>4.9000000000000004</v>
      </c>
      <c r="L37" s="9">
        <f>$W$7*K37/$W$8</f>
        <v>20.416666666666668</v>
      </c>
      <c r="M37" s="64">
        <v>50.4</v>
      </c>
      <c r="N37" s="9">
        <f>($Y$7*$Y$8)/M37</f>
        <v>22.515873015873016</v>
      </c>
      <c r="O37" s="37">
        <f>J37+L37+N37</f>
        <v>50.932539682539684</v>
      </c>
      <c r="P37" s="65">
        <f>O37/100</f>
        <v>0.50932539682539679</v>
      </c>
      <c r="Q37" s="89" t="s">
        <v>47</v>
      </c>
      <c r="R37" s="24"/>
      <c r="S37" s="24"/>
      <c r="T37" s="6"/>
      <c r="U37" s="6"/>
    </row>
    <row r="38" spans="1:21" s="161" customFormat="1" ht="15" customHeight="1" x14ac:dyDescent="0.2">
      <c r="A38" s="155">
        <v>27</v>
      </c>
      <c r="B38" s="156">
        <v>9</v>
      </c>
      <c r="C38" s="145" t="s">
        <v>266</v>
      </c>
      <c r="D38" s="204" t="s">
        <v>267</v>
      </c>
      <c r="E38" s="204" t="s">
        <v>124</v>
      </c>
      <c r="F38" s="146">
        <v>39535</v>
      </c>
      <c r="G38" s="145" t="s">
        <v>155</v>
      </c>
      <c r="H38" s="155"/>
      <c r="I38" s="40">
        <v>28</v>
      </c>
      <c r="J38" s="44">
        <f>$U$7*I38/$U$8</f>
        <v>9.3333333333333339</v>
      </c>
      <c r="K38" s="162">
        <v>4.0999999999999996</v>
      </c>
      <c r="L38" s="44">
        <f>$W$7*K38/$W$8</f>
        <v>17.083333333333336</v>
      </c>
      <c r="M38" s="162">
        <v>50.03</v>
      </c>
      <c r="N38" s="44">
        <f>($Y$7*$Y$8)/M38</f>
        <v>22.682390565660601</v>
      </c>
      <c r="O38" s="44">
        <f>J38+L38+N38</f>
        <v>49.099057232327269</v>
      </c>
      <c r="P38" s="158">
        <f>O38/100</f>
        <v>0.4909905723232727</v>
      </c>
      <c r="Q38" s="149" t="s">
        <v>45</v>
      </c>
      <c r="R38" s="164"/>
      <c r="S38" s="164"/>
      <c r="T38" s="160"/>
      <c r="U38" s="160"/>
    </row>
    <row r="39" spans="1:21" s="161" customFormat="1" ht="15" customHeight="1" x14ac:dyDescent="0.2">
      <c r="A39" s="155">
        <v>28</v>
      </c>
      <c r="B39" s="156">
        <v>9</v>
      </c>
      <c r="C39" s="88" t="s">
        <v>260</v>
      </c>
      <c r="D39" s="205" t="s">
        <v>261</v>
      </c>
      <c r="E39" s="205" t="s">
        <v>144</v>
      </c>
      <c r="F39" s="110">
        <v>39175</v>
      </c>
      <c r="G39" s="88" t="s">
        <v>153</v>
      </c>
      <c r="H39" s="155"/>
      <c r="I39" s="41">
        <v>18</v>
      </c>
      <c r="J39" s="44">
        <f>$U$7*I39/$U$8</f>
        <v>6</v>
      </c>
      <c r="K39" s="162">
        <v>4.8</v>
      </c>
      <c r="L39" s="44">
        <f>$W$7*K39/$W$8</f>
        <v>20</v>
      </c>
      <c r="M39" s="162">
        <v>54.44</v>
      </c>
      <c r="N39" s="44">
        <f>($Y$7*$Y$8)/M39</f>
        <v>20.844966936076414</v>
      </c>
      <c r="O39" s="44">
        <f>J39+L39+N39</f>
        <v>46.844966936076418</v>
      </c>
      <c r="P39" s="158">
        <f>O39/100</f>
        <v>0.46844966936076415</v>
      </c>
      <c r="Q39" s="88" t="s">
        <v>43</v>
      </c>
      <c r="R39" s="164"/>
      <c r="S39" s="164"/>
      <c r="T39" s="160"/>
      <c r="U39" s="160"/>
    </row>
    <row r="40" spans="1:21" s="161" customFormat="1" ht="15" customHeight="1" x14ac:dyDescent="0.2">
      <c r="A40" s="155">
        <v>29</v>
      </c>
      <c r="B40" s="156">
        <v>9</v>
      </c>
      <c r="C40" s="86" t="s">
        <v>27</v>
      </c>
      <c r="D40" s="206" t="s">
        <v>249</v>
      </c>
      <c r="E40" s="157" t="s">
        <v>168</v>
      </c>
      <c r="F40" s="144">
        <v>39400</v>
      </c>
      <c r="G40" s="88" t="s">
        <v>151</v>
      </c>
      <c r="H40" s="155"/>
      <c r="I40" s="41">
        <v>31</v>
      </c>
      <c r="J40" s="44">
        <f>$U$7*I40/$U$8</f>
        <v>10.333333333333334</v>
      </c>
      <c r="K40" s="162">
        <v>2.4</v>
      </c>
      <c r="L40" s="44">
        <f>$W$7*K40/$W$8</f>
        <v>10</v>
      </c>
      <c r="M40" s="162">
        <v>47.28</v>
      </c>
      <c r="N40" s="44">
        <f>($Y$7*$Y$8)/M40</f>
        <v>24.001692047377325</v>
      </c>
      <c r="O40" s="44">
        <f>J40+L40+N40</f>
        <v>44.335025380710661</v>
      </c>
      <c r="P40" s="158">
        <f>O40/100</f>
        <v>0.44335025380710663</v>
      </c>
      <c r="Q40" s="86" t="s">
        <v>47</v>
      </c>
      <c r="R40" s="164"/>
      <c r="S40" s="164"/>
      <c r="T40" s="160"/>
      <c r="U40" s="160"/>
    </row>
    <row r="41" spans="1:21" s="161" customFormat="1" ht="15" customHeight="1" x14ac:dyDescent="0.2">
      <c r="A41" s="155">
        <v>30</v>
      </c>
      <c r="B41" s="156">
        <v>9</v>
      </c>
      <c r="C41" s="86" t="s">
        <v>418</v>
      </c>
      <c r="D41" s="144" t="s">
        <v>254</v>
      </c>
      <c r="E41" s="86" t="s">
        <v>255</v>
      </c>
      <c r="F41" s="144">
        <v>39600</v>
      </c>
      <c r="G41" s="86" t="s">
        <v>151</v>
      </c>
      <c r="H41" s="155"/>
      <c r="I41" s="41">
        <v>20</v>
      </c>
      <c r="J41" s="44">
        <f>$U$7*I41/$U$8</f>
        <v>6.666666666666667</v>
      </c>
      <c r="K41" s="162">
        <v>4.2</v>
      </c>
      <c r="L41" s="44">
        <f>$W$7*K41/$W$8</f>
        <v>17.5</v>
      </c>
      <c r="M41" s="162">
        <v>58.8</v>
      </c>
      <c r="N41" s="44">
        <f>($Y$7*$Y$8)/M41</f>
        <v>19.299319727891156</v>
      </c>
      <c r="O41" s="44">
        <f>J41+L41+N41</f>
        <v>43.465986394557824</v>
      </c>
      <c r="P41" s="158">
        <f>O41/100</f>
        <v>0.43465986394557826</v>
      </c>
      <c r="Q41" s="86" t="s">
        <v>51</v>
      </c>
      <c r="R41" s="164"/>
      <c r="S41" s="164"/>
      <c r="T41" s="160"/>
      <c r="U41" s="160"/>
    </row>
    <row r="42" spans="1:21" s="161" customFormat="1" ht="15" customHeight="1" x14ac:dyDescent="0.2">
      <c r="A42" s="155">
        <v>32</v>
      </c>
      <c r="B42" s="156">
        <v>9</v>
      </c>
      <c r="C42" s="147" t="s">
        <v>257</v>
      </c>
      <c r="D42" s="147" t="s">
        <v>258</v>
      </c>
      <c r="E42" s="147" t="s">
        <v>259</v>
      </c>
      <c r="F42" s="148">
        <v>39339</v>
      </c>
      <c r="G42" s="147" t="s">
        <v>152</v>
      </c>
      <c r="H42" s="155"/>
      <c r="I42" s="41">
        <v>24</v>
      </c>
      <c r="J42" s="44">
        <f>$U$7*I42/$U$8</f>
        <v>8</v>
      </c>
      <c r="K42" s="162">
        <v>3.8</v>
      </c>
      <c r="L42" s="44">
        <f>$W$7*K42/$W$8</f>
        <v>15.833333333333334</v>
      </c>
      <c r="M42" s="162">
        <v>61.54</v>
      </c>
      <c r="N42" s="44">
        <f>($Y$7*$Y$8)/M42</f>
        <v>18.440038999025024</v>
      </c>
      <c r="O42" s="44">
        <f>J42+L42+N42</f>
        <v>42.273372332358363</v>
      </c>
      <c r="P42" s="158">
        <f>O42/100</f>
        <v>0.42273372332358361</v>
      </c>
      <c r="Q42" s="147" t="s">
        <v>157</v>
      </c>
      <c r="R42" s="164"/>
      <c r="S42" s="164"/>
      <c r="T42" s="160"/>
      <c r="U42" s="160"/>
    </row>
    <row r="43" spans="1:21" s="161" customFormat="1" ht="15" customHeight="1" x14ac:dyDescent="0.2">
      <c r="A43" s="155">
        <v>33</v>
      </c>
      <c r="B43" s="156">
        <v>9</v>
      </c>
      <c r="C43" s="88" t="s">
        <v>242</v>
      </c>
      <c r="D43" s="88" t="s">
        <v>243</v>
      </c>
      <c r="E43" s="88" t="s">
        <v>119</v>
      </c>
      <c r="F43" s="110">
        <v>39232</v>
      </c>
      <c r="G43" s="88" t="s">
        <v>148</v>
      </c>
      <c r="H43" s="155"/>
      <c r="I43" s="41">
        <v>17.5</v>
      </c>
      <c r="J43" s="44">
        <f>$U$7*I43/$U$8</f>
        <v>5.833333333333333</v>
      </c>
      <c r="K43" s="162">
        <v>3.1</v>
      </c>
      <c r="L43" s="44">
        <f>$W$7*K43/$W$8</f>
        <v>12.916666666666668</v>
      </c>
      <c r="M43" s="162">
        <v>55.16</v>
      </c>
      <c r="N43" s="44">
        <f>($Y$7*$Y$8)/M43</f>
        <v>20.572878897751995</v>
      </c>
      <c r="O43" s="44">
        <f>J43+L43+N43</f>
        <v>39.322878897751991</v>
      </c>
      <c r="P43" s="158">
        <f>O43/100</f>
        <v>0.39322878897751989</v>
      </c>
      <c r="Q43" s="88" t="s">
        <v>41</v>
      </c>
      <c r="R43" s="164"/>
      <c r="S43" s="164"/>
      <c r="T43" s="160"/>
      <c r="U43" s="160"/>
    </row>
    <row r="44" spans="1:21" ht="15" customHeight="1" x14ac:dyDescent="0.2">
      <c r="A44" s="69">
        <v>36</v>
      </c>
      <c r="B44" s="53">
        <v>9</v>
      </c>
      <c r="C44" s="84" t="s">
        <v>280</v>
      </c>
      <c r="D44" s="84" t="s">
        <v>281</v>
      </c>
      <c r="E44" s="84" t="s">
        <v>180</v>
      </c>
      <c r="F44" s="85">
        <v>39338</v>
      </c>
      <c r="G44" s="84" t="s">
        <v>236</v>
      </c>
      <c r="H44" s="54"/>
      <c r="I44" s="121">
        <v>23</v>
      </c>
      <c r="J44" s="9">
        <f>$U$7*I44/$U$8</f>
        <v>7.666666666666667</v>
      </c>
      <c r="K44" s="47">
        <v>2.1</v>
      </c>
      <c r="L44" s="9">
        <f>$W$7*K44/$W$8</f>
        <v>8.75</v>
      </c>
      <c r="M44" s="47">
        <v>64.59</v>
      </c>
      <c r="N44" s="9">
        <f>($Y$7*$Y$8)/M44</f>
        <v>17.569283170769467</v>
      </c>
      <c r="O44" s="37">
        <f>J44+L44+N44</f>
        <v>33.985949837436138</v>
      </c>
      <c r="P44" s="38">
        <f>O44/100</f>
        <v>0.33985949837436136</v>
      </c>
      <c r="Q44" s="84" t="s">
        <v>310</v>
      </c>
      <c r="R44" s="24"/>
      <c r="S44" s="24"/>
      <c r="T44" s="6"/>
      <c r="U44" s="6"/>
    </row>
    <row r="45" spans="1:21" ht="15" customHeight="1" x14ac:dyDescent="0.2">
      <c r="A45" s="54">
        <v>37</v>
      </c>
      <c r="B45" s="53">
        <v>9</v>
      </c>
      <c r="C45" s="84" t="s">
        <v>289</v>
      </c>
      <c r="D45" s="84" t="s">
        <v>32</v>
      </c>
      <c r="E45" s="84" t="s">
        <v>180</v>
      </c>
      <c r="F45" s="85">
        <v>39399</v>
      </c>
      <c r="G45" s="84" t="s">
        <v>147</v>
      </c>
      <c r="H45" s="69"/>
      <c r="I45" s="134">
        <v>27.5</v>
      </c>
      <c r="J45" s="9">
        <f>$U$7*I45/$U$8</f>
        <v>9.1666666666666661</v>
      </c>
      <c r="K45" s="64">
        <v>1.3</v>
      </c>
      <c r="L45" s="9">
        <f>$W$7*K45/$W$8</f>
        <v>5.416666666666667</v>
      </c>
      <c r="M45" s="64">
        <v>73.88</v>
      </c>
      <c r="N45" s="9">
        <f>($Y$7*$Y$8)/M45</f>
        <v>15.360043313481322</v>
      </c>
      <c r="O45" s="37">
        <f>J45+L45+N45</f>
        <v>29.943376646814656</v>
      </c>
      <c r="P45" s="65">
        <f>O45/100</f>
        <v>0.29943376646814657</v>
      </c>
      <c r="Q45" s="84" t="s">
        <v>311</v>
      </c>
      <c r="R45" s="24"/>
      <c r="S45" s="24"/>
      <c r="T45" s="6"/>
      <c r="U45" s="6"/>
    </row>
    <row r="46" spans="1:21" s="17" customFormat="1" ht="15" customHeight="1" x14ac:dyDescent="0.2">
      <c r="A46" s="69">
        <v>38</v>
      </c>
      <c r="B46" s="53">
        <v>9</v>
      </c>
      <c r="C46" s="84" t="s">
        <v>288</v>
      </c>
      <c r="D46" s="84" t="s">
        <v>107</v>
      </c>
      <c r="E46" s="84" t="s">
        <v>228</v>
      </c>
      <c r="F46" s="85">
        <v>39330</v>
      </c>
      <c r="G46" s="84" t="s">
        <v>147</v>
      </c>
      <c r="H46" s="54"/>
      <c r="I46" s="129">
        <v>22</v>
      </c>
      <c r="J46" s="9">
        <f>$U$7*I46/$U$8</f>
        <v>7.333333333333333</v>
      </c>
      <c r="K46" s="47">
        <v>0</v>
      </c>
      <c r="L46" s="9">
        <f>$W$7*K46/$W$8</f>
        <v>0</v>
      </c>
      <c r="M46" s="47">
        <v>62.83</v>
      </c>
      <c r="N46" s="9">
        <f>($Y$7*$Y$8)/M46</f>
        <v>18.061435619926787</v>
      </c>
      <c r="O46" s="37">
        <f>J46+L46+N46</f>
        <v>25.394768953260119</v>
      </c>
      <c r="P46" s="38">
        <f>O46/100</f>
        <v>0.25394768953260116</v>
      </c>
      <c r="Q46" s="84" t="s">
        <v>311</v>
      </c>
      <c r="R46" s="66"/>
      <c r="S46" s="66"/>
      <c r="T46" s="68"/>
      <c r="U46" s="68"/>
    </row>
    <row r="47" spans="1:21" ht="15" customHeight="1" x14ac:dyDescent="0.2">
      <c r="A47" s="54">
        <v>39</v>
      </c>
      <c r="B47" s="53">
        <v>9</v>
      </c>
      <c r="C47" s="84" t="s">
        <v>262</v>
      </c>
      <c r="D47" s="84" t="s">
        <v>263</v>
      </c>
      <c r="E47" s="84" t="s">
        <v>37</v>
      </c>
      <c r="F47" s="85">
        <v>39208</v>
      </c>
      <c r="G47" s="84" t="s">
        <v>153</v>
      </c>
      <c r="H47" s="128"/>
      <c r="I47" s="121">
        <v>15.5</v>
      </c>
      <c r="J47" s="9">
        <f>$U$7*I47/$U$8</f>
        <v>5.166666666666667</v>
      </c>
      <c r="K47" s="47">
        <v>0.6</v>
      </c>
      <c r="L47" s="9">
        <f>$W$7*K47/$W$8</f>
        <v>2.5</v>
      </c>
      <c r="M47" s="47">
        <v>74.23</v>
      </c>
      <c r="N47" s="9">
        <f>($Y$7*$Y$8)/M47</f>
        <v>15.287619560824464</v>
      </c>
      <c r="O47" s="37">
        <f>J47+L47+N47</f>
        <v>22.954286227491131</v>
      </c>
      <c r="P47" s="38">
        <f>O47/100</f>
        <v>0.2295428622749113</v>
      </c>
      <c r="Q47" s="84" t="s">
        <v>43</v>
      </c>
      <c r="R47" s="24"/>
      <c r="S47" s="24"/>
      <c r="T47" s="6"/>
      <c r="U47" s="6"/>
    </row>
    <row r="48" spans="1:21" ht="15" customHeight="1" x14ac:dyDescent="0.2">
      <c r="R48" s="24"/>
      <c r="S48" s="24"/>
      <c r="T48" s="6"/>
      <c r="U48" s="6"/>
    </row>
    <row r="49" spans="1:25" ht="15" customHeight="1" x14ac:dyDescent="0.2">
      <c r="A49" s="55"/>
      <c r="B49" s="55" t="s">
        <v>101</v>
      </c>
      <c r="C49" s="32"/>
      <c r="D49" s="32" t="s">
        <v>421</v>
      </c>
      <c r="E49" s="32"/>
      <c r="F49" s="32"/>
      <c r="G49" s="32"/>
      <c r="H49" s="32"/>
      <c r="I49" s="79"/>
      <c r="J49" s="32"/>
      <c r="K49" s="32"/>
      <c r="L49" s="32"/>
      <c r="M49" s="32"/>
      <c r="N49" s="32"/>
      <c r="O49" s="32"/>
      <c r="P49" s="32"/>
      <c r="R49" s="24"/>
      <c r="S49" s="24"/>
      <c r="T49" s="6"/>
      <c r="U49" s="6"/>
      <c r="V49" s="6"/>
      <c r="W49" s="6"/>
      <c r="X49" s="6"/>
      <c r="Y49" s="6"/>
    </row>
    <row r="50" spans="1:25" ht="15" customHeight="1" x14ac:dyDescent="0.2">
      <c r="A50" s="55"/>
      <c r="B50" s="55"/>
      <c r="C50" s="32"/>
      <c r="D50" s="32"/>
      <c r="E50" s="32"/>
      <c r="F50" s="32"/>
      <c r="G50" s="32"/>
      <c r="H50" s="32"/>
      <c r="I50" s="79"/>
      <c r="J50" s="32"/>
      <c r="K50" s="32"/>
      <c r="L50" s="32"/>
      <c r="M50" s="32"/>
      <c r="N50" s="32"/>
      <c r="O50" s="32"/>
      <c r="P50" s="32"/>
      <c r="R50" s="24"/>
      <c r="S50" s="24"/>
      <c r="T50" s="6"/>
      <c r="U50" s="6"/>
    </row>
    <row r="51" spans="1:25" ht="15" customHeight="1" x14ac:dyDescent="0.2">
      <c r="A51" s="55"/>
      <c r="B51" s="55"/>
      <c r="C51" s="32"/>
      <c r="D51" s="32"/>
      <c r="E51" s="32"/>
      <c r="F51" s="32"/>
      <c r="G51" s="32"/>
      <c r="H51" s="32"/>
      <c r="I51" s="79"/>
      <c r="J51" s="32"/>
      <c r="K51" s="32"/>
      <c r="L51" s="32"/>
      <c r="M51" s="32"/>
      <c r="N51" s="32"/>
      <c r="O51" s="32"/>
      <c r="P51" s="32"/>
      <c r="R51" s="24"/>
      <c r="S51" s="24"/>
      <c r="T51" s="6"/>
      <c r="U51" s="6"/>
    </row>
    <row r="52" spans="1:25" ht="15" customHeight="1" x14ac:dyDescent="0.2">
      <c r="A52" s="55"/>
      <c r="B52" s="55" t="s">
        <v>100</v>
      </c>
      <c r="C52" s="32"/>
      <c r="D52" s="32" t="s">
        <v>102</v>
      </c>
      <c r="E52" s="32"/>
      <c r="F52" s="32"/>
      <c r="G52" s="32"/>
      <c r="H52" s="32"/>
      <c r="I52" s="79"/>
      <c r="J52" s="32"/>
      <c r="K52" s="32"/>
      <c r="L52" s="32"/>
      <c r="M52" s="32"/>
      <c r="N52" s="32"/>
      <c r="O52" s="32"/>
      <c r="P52" s="32"/>
      <c r="R52" s="24"/>
      <c r="S52" s="24"/>
      <c r="T52" s="6"/>
      <c r="U52" s="6"/>
    </row>
    <row r="53" spans="1:25" ht="15" customHeight="1" x14ac:dyDescent="0.2">
      <c r="A53" s="55"/>
      <c r="B53" s="55"/>
      <c r="C53" s="32"/>
      <c r="D53" s="32" t="s">
        <v>422</v>
      </c>
      <c r="E53" s="32"/>
      <c r="F53" s="32"/>
      <c r="G53" s="32"/>
      <c r="H53" s="32"/>
      <c r="I53" s="79"/>
      <c r="J53" s="32"/>
      <c r="K53" s="32"/>
      <c r="L53" s="32"/>
      <c r="M53" s="32"/>
      <c r="N53" s="32"/>
      <c r="O53" s="32"/>
      <c r="P53" s="32"/>
      <c r="R53" s="24"/>
      <c r="S53" s="24"/>
      <c r="T53" s="6"/>
      <c r="U53" s="6"/>
    </row>
    <row r="54" spans="1:25" ht="15" customHeight="1" x14ac:dyDescent="0.2">
      <c r="A54" s="55"/>
      <c r="B54" s="55"/>
      <c r="C54" s="32"/>
      <c r="D54" s="32" t="s">
        <v>104</v>
      </c>
      <c r="E54" s="32"/>
      <c r="F54" s="32"/>
      <c r="G54" s="32"/>
      <c r="H54" s="32"/>
      <c r="I54" s="79"/>
      <c r="J54" s="32"/>
      <c r="K54" s="32"/>
      <c r="L54" s="32"/>
      <c r="M54" s="32"/>
      <c r="N54" s="32"/>
      <c r="O54" s="32"/>
      <c r="P54" s="32"/>
      <c r="R54" s="24"/>
      <c r="S54" s="24"/>
      <c r="T54" s="6"/>
      <c r="U54" s="6"/>
    </row>
    <row r="55" spans="1:25" ht="15" customHeight="1" x14ac:dyDescent="0.2">
      <c r="A55" s="55"/>
      <c r="B55" s="55"/>
      <c r="C55" s="32"/>
      <c r="D55" s="32" t="s">
        <v>105</v>
      </c>
      <c r="E55" s="32"/>
      <c r="F55" s="32" t="s">
        <v>408</v>
      </c>
      <c r="G55" s="32"/>
      <c r="H55" s="32"/>
      <c r="I55" s="79"/>
      <c r="J55" s="32"/>
      <c r="K55" s="32"/>
      <c r="L55" s="32"/>
      <c r="M55" s="32"/>
      <c r="N55" s="32"/>
      <c r="O55" s="32"/>
      <c r="P55" s="32"/>
      <c r="R55" s="24"/>
      <c r="S55" s="24"/>
      <c r="T55" s="6"/>
      <c r="U55" s="6"/>
    </row>
    <row r="56" spans="1:25" ht="15" customHeight="1" x14ac:dyDescent="0.2">
      <c r="A56" s="55"/>
      <c r="B56" s="55"/>
      <c r="C56" s="32"/>
      <c r="D56" s="32" t="s">
        <v>423</v>
      </c>
      <c r="E56" s="32"/>
      <c r="F56" s="32"/>
      <c r="G56" s="32"/>
      <c r="H56" s="32"/>
      <c r="I56" s="79"/>
      <c r="J56" s="32"/>
      <c r="K56" s="32"/>
      <c r="L56" s="32"/>
      <c r="M56" s="32"/>
      <c r="N56" s="32"/>
      <c r="O56" s="32"/>
      <c r="P56" s="32"/>
      <c r="R56" s="24"/>
      <c r="S56" s="24"/>
      <c r="T56" s="6"/>
      <c r="U56" s="6"/>
    </row>
    <row r="57" spans="1:25" ht="15" customHeight="1" x14ac:dyDescent="0.2">
      <c r="A57" s="55"/>
      <c r="B57" s="119"/>
      <c r="C57" s="32"/>
      <c r="D57" s="32"/>
      <c r="E57" s="32"/>
      <c r="F57" s="32"/>
      <c r="G57" s="32"/>
      <c r="H57" s="32"/>
      <c r="I57" s="39"/>
      <c r="J57" s="32"/>
      <c r="L57" s="32"/>
      <c r="M57" s="32"/>
      <c r="N57" s="32"/>
      <c r="O57" s="32"/>
      <c r="P57" s="32"/>
      <c r="R57" s="24"/>
      <c r="S57" s="24"/>
    </row>
    <row r="58" spans="1:25" ht="15" customHeight="1" x14ac:dyDescent="0.2">
      <c r="R58" s="24"/>
      <c r="S58" s="24"/>
      <c r="T58" s="6"/>
      <c r="U58" s="6"/>
    </row>
    <row r="59" spans="1:25" ht="15" customHeight="1" x14ac:dyDescent="0.2">
      <c r="R59" s="24"/>
      <c r="S59" s="24"/>
      <c r="T59" s="6"/>
      <c r="U59" s="6"/>
    </row>
    <row r="60" spans="1:25" ht="15" customHeight="1" x14ac:dyDescent="0.2">
      <c r="R60" s="24"/>
      <c r="S60" s="24"/>
      <c r="T60" s="6"/>
      <c r="U60" s="6"/>
    </row>
    <row r="61" spans="1:25" ht="15" customHeight="1" x14ac:dyDescent="0.2">
      <c r="R61" s="24"/>
      <c r="S61" s="24"/>
      <c r="T61" s="6"/>
      <c r="U61" s="6"/>
    </row>
    <row r="62" spans="1:25" ht="15" customHeight="1" x14ac:dyDescent="0.2">
      <c r="R62" s="24"/>
      <c r="S62" s="24"/>
    </row>
  </sheetData>
  <autoFilter ref="A6:Q46">
    <filterColumn colId="8" showButton="0"/>
    <filterColumn colId="10" showButton="0"/>
    <filterColumn colId="12" showButton="0"/>
    <sortState ref="A9:Y63">
      <sortCondition descending="1" ref="O6:O63"/>
    </sortState>
  </autoFilter>
  <sortState ref="A8:Q47">
    <sortCondition descending="1" ref="O8:O47"/>
  </sortState>
  <mergeCells count="17">
    <mergeCell ref="A2:P2"/>
    <mergeCell ref="A3:P3"/>
    <mergeCell ref="A4:P4"/>
    <mergeCell ref="A6:A7"/>
    <mergeCell ref="B6:B7"/>
    <mergeCell ref="F6:F7"/>
    <mergeCell ref="G6:G7"/>
    <mergeCell ref="H6:H7"/>
    <mergeCell ref="M6:N6"/>
    <mergeCell ref="O6:O7"/>
    <mergeCell ref="P6:P7"/>
    <mergeCell ref="T6:U6"/>
    <mergeCell ref="V6:W6"/>
    <mergeCell ref="X6:Y6"/>
    <mergeCell ref="Q6:Q7"/>
    <mergeCell ref="I6:J6"/>
    <mergeCell ref="K6:L6"/>
  </mergeCells>
  <pageMargins left="0.7" right="0.7" top="0.75" bottom="0.75" header="0.3" footer="0.3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A11" zoomScale="80" zoomScaleNormal="80" workbookViewId="0">
      <selection activeCell="O29" sqref="O29"/>
    </sheetView>
  </sheetViews>
  <sheetFormatPr defaultRowHeight="15" customHeight="1" x14ac:dyDescent="0.2"/>
  <cols>
    <col min="1" max="1" width="4.85546875" style="74" customWidth="1"/>
    <col min="2" max="2" width="5.42578125" style="3" customWidth="1"/>
    <col min="3" max="3" width="17.28515625" style="21" customWidth="1"/>
    <col min="4" max="4" width="16.42578125" style="21" customWidth="1"/>
    <col min="5" max="5" width="16.85546875" style="21" customWidth="1"/>
    <col min="6" max="6" width="13.28515625" style="56" customWidth="1"/>
    <col min="7" max="7" width="10.5703125" style="25" customWidth="1"/>
    <col min="8" max="8" width="12.7109375" style="56" customWidth="1"/>
    <col min="9" max="9" width="12.28515625" style="80" customWidth="1"/>
    <col min="10" max="10" width="13.28515625" style="3" customWidth="1"/>
    <col min="11" max="11" width="8.7109375" style="3" customWidth="1"/>
    <col min="12" max="12" width="11" style="3" customWidth="1"/>
    <col min="13" max="13" width="8.7109375" style="3" customWidth="1"/>
    <col min="14" max="14" width="10.7109375" style="3" customWidth="1"/>
    <col min="15" max="15" width="11.28515625" style="32" customWidth="1"/>
    <col min="16" max="16" width="11.5703125" style="32" customWidth="1"/>
    <col min="17" max="17" width="32.7109375" style="32" customWidth="1"/>
    <col min="19" max="19" width="9.85546875" bestFit="1" customWidth="1"/>
    <col min="21" max="21" width="9.85546875" bestFit="1" customWidth="1"/>
    <col min="23" max="23" width="9.85546875" bestFit="1" customWidth="1"/>
  </cols>
  <sheetData>
    <row r="1" spans="1:23" ht="15" customHeight="1" x14ac:dyDescent="0.2">
      <c r="C1" s="56"/>
      <c r="D1" s="56"/>
      <c r="E1" s="56"/>
    </row>
    <row r="2" spans="1:23" ht="15" customHeight="1" x14ac:dyDescent="0.2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0"/>
      <c r="S2" s="10"/>
      <c r="T2" s="10"/>
      <c r="U2" s="10"/>
      <c r="V2" s="10"/>
      <c r="W2" s="10"/>
    </row>
    <row r="3" spans="1:23" ht="15" customHeight="1" x14ac:dyDescent="0.2">
      <c r="A3" s="191" t="s">
        <v>414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0"/>
      <c r="S3" s="10"/>
      <c r="T3" s="10"/>
      <c r="U3" s="10"/>
      <c r="V3" s="10"/>
      <c r="W3" s="10"/>
    </row>
    <row r="4" spans="1:23" ht="15" customHeight="1" x14ac:dyDescent="0.2">
      <c r="A4" s="191" t="s">
        <v>411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0"/>
      <c r="S4" s="10"/>
      <c r="T4" s="10"/>
      <c r="U4" s="10"/>
      <c r="V4" s="10"/>
      <c r="W4" s="10"/>
    </row>
    <row r="5" spans="1:23" ht="15" customHeight="1" x14ac:dyDescent="0.2">
      <c r="A5" s="55"/>
      <c r="B5" s="21"/>
      <c r="I5" s="76"/>
      <c r="J5" s="21"/>
      <c r="K5" s="21"/>
      <c r="R5" s="10"/>
      <c r="S5" s="10"/>
      <c r="T5" s="10"/>
      <c r="U5" s="10"/>
      <c r="V5" s="10"/>
      <c r="W5" s="10"/>
    </row>
    <row r="6" spans="1:23" ht="53.45" customHeight="1" x14ac:dyDescent="0.2">
      <c r="A6" s="189" t="s">
        <v>0</v>
      </c>
      <c r="B6" s="19" t="s">
        <v>99</v>
      </c>
      <c r="C6" s="179" t="s">
        <v>15</v>
      </c>
      <c r="D6" s="29" t="s">
        <v>82</v>
      </c>
      <c r="E6" s="29" t="s">
        <v>83</v>
      </c>
      <c r="F6" s="179" t="s">
        <v>1</v>
      </c>
      <c r="G6" s="179" t="s">
        <v>2</v>
      </c>
      <c r="H6" s="179" t="s">
        <v>84</v>
      </c>
      <c r="I6" s="181" t="s">
        <v>9</v>
      </c>
      <c r="J6" s="182"/>
      <c r="K6" s="181" t="s">
        <v>410</v>
      </c>
      <c r="L6" s="182"/>
      <c r="M6" s="181" t="s">
        <v>409</v>
      </c>
      <c r="N6" s="182"/>
      <c r="O6" s="179" t="s">
        <v>5</v>
      </c>
      <c r="P6" s="183" t="s">
        <v>6</v>
      </c>
      <c r="Q6" s="4" t="s">
        <v>3</v>
      </c>
      <c r="R6" s="172" t="s">
        <v>12</v>
      </c>
      <c r="S6" s="172"/>
      <c r="T6" s="172" t="s">
        <v>11</v>
      </c>
      <c r="U6" s="172"/>
      <c r="V6" s="172" t="s">
        <v>10</v>
      </c>
      <c r="W6" s="172"/>
    </row>
    <row r="7" spans="1:23" ht="15" customHeight="1" x14ac:dyDescent="0.2">
      <c r="A7" s="190"/>
      <c r="B7" s="20"/>
      <c r="C7" s="180"/>
      <c r="D7" s="30"/>
      <c r="E7" s="30"/>
      <c r="F7" s="180"/>
      <c r="G7" s="180"/>
      <c r="H7" s="180"/>
      <c r="I7" s="135" t="s">
        <v>417</v>
      </c>
      <c r="J7" s="7" t="s">
        <v>7</v>
      </c>
      <c r="K7" s="8" t="s">
        <v>8</v>
      </c>
      <c r="L7" s="7" t="s">
        <v>7</v>
      </c>
      <c r="M7" s="4" t="s">
        <v>8</v>
      </c>
      <c r="N7" s="7" t="s">
        <v>7</v>
      </c>
      <c r="O7" s="180"/>
      <c r="P7" s="183"/>
      <c r="Q7" s="4"/>
      <c r="R7" s="11" t="s">
        <v>13</v>
      </c>
      <c r="S7" s="11">
        <v>20</v>
      </c>
      <c r="T7" s="11"/>
      <c r="U7" s="11">
        <v>40</v>
      </c>
      <c r="V7" s="11"/>
      <c r="W7" s="11">
        <v>40</v>
      </c>
    </row>
    <row r="8" spans="1:23" ht="15" customHeight="1" x14ac:dyDescent="0.2">
      <c r="A8" s="54">
        <v>1</v>
      </c>
      <c r="B8" s="53">
        <v>10</v>
      </c>
      <c r="C8" s="84" t="s">
        <v>20</v>
      </c>
      <c r="D8" s="84" t="s">
        <v>342</v>
      </c>
      <c r="E8" s="84" t="s">
        <v>330</v>
      </c>
      <c r="F8" s="85">
        <v>38883</v>
      </c>
      <c r="G8" s="84" t="s">
        <v>149</v>
      </c>
      <c r="H8" s="26" t="s">
        <v>419</v>
      </c>
      <c r="I8" s="136">
        <v>24.5</v>
      </c>
      <c r="J8" s="9">
        <f t="shared" ref="J8:J43" si="0">$S$7*I8/$S$8</f>
        <v>8.1666666666666661</v>
      </c>
      <c r="K8" s="35">
        <v>9.9</v>
      </c>
      <c r="L8" s="33">
        <f t="shared" ref="L8:L43" si="1">$U$7*K8/$U$8</f>
        <v>40</v>
      </c>
      <c r="M8" s="34">
        <v>34.43</v>
      </c>
      <c r="N8" s="33">
        <f t="shared" ref="N8:N43" si="2">($W$7*$W$8)/M8</f>
        <v>40</v>
      </c>
      <c r="O8" s="37">
        <f t="shared" ref="O8:O40" si="3">J8+L8+N8</f>
        <v>88.166666666666657</v>
      </c>
      <c r="P8" s="38">
        <f t="shared" ref="P8:P43" si="4">O8/100</f>
        <v>0.8816666666666666</v>
      </c>
      <c r="Q8" s="84" t="s">
        <v>81</v>
      </c>
      <c r="R8" s="11"/>
      <c r="S8" s="11">
        <v>60</v>
      </c>
      <c r="T8" s="11"/>
      <c r="U8" s="11">
        <f>LARGE(K8:K27,1)</f>
        <v>9.9</v>
      </c>
      <c r="V8" s="11"/>
      <c r="W8" s="11">
        <f>SMALL(M8:M27,1)</f>
        <v>34.43</v>
      </c>
    </row>
    <row r="9" spans="1:23" s="3" customFormat="1" ht="15" customHeight="1" x14ac:dyDescent="0.2">
      <c r="A9" s="54">
        <v>2</v>
      </c>
      <c r="B9" s="53">
        <v>10</v>
      </c>
      <c r="C9" s="84" t="s">
        <v>363</v>
      </c>
      <c r="D9" s="84" t="s">
        <v>364</v>
      </c>
      <c r="E9" s="84" t="s">
        <v>142</v>
      </c>
      <c r="F9" s="85">
        <v>38991</v>
      </c>
      <c r="G9" s="84" t="s">
        <v>234</v>
      </c>
      <c r="H9" s="26" t="s">
        <v>420</v>
      </c>
      <c r="I9" s="150">
        <v>36</v>
      </c>
      <c r="J9" s="9">
        <f t="shared" si="0"/>
        <v>12</v>
      </c>
      <c r="K9" s="2">
        <v>8.8000000000000007</v>
      </c>
      <c r="L9" s="33">
        <f t="shared" si="1"/>
        <v>35.555555555555557</v>
      </c>
      <c r="M9" s="34">
        <v>39.869999999999997</v>
      </c>
      <c r="N9" s="33">
        <f t="shared" si="2"/>
        <v>34.542262352646105</v>
      </c>
      <c r="O9" s="37">
        <f t="shared" si="3"/>
        <v>82.097817908201662</v>
      </c>
      <c r="P9" s="38">
        <f t="shared" si="4"/>
        <v>0.82097817908201665</v>
      </c>
      <c r="Q9" s="84" t="s">
        <v>98</v>
      </c>
      <c r="R9" s="11"/>
      <c r="S9" s="11"/>
      <c r="T9" s="11"/>
      <c r="U9" s="11"/>
      <c r="V9" s="11"/>
      <c r="W9" s="11"/>
    </row>
    <row r="10" spans="1:23" ht="15" customHeight="1" x14ac:dyDescent="0.2">
      <c r="A10" s="54">
        <v>3</v>
      </c>
      <c r="B10" s="53">
        <v>10</v>
      </c>
      <c r="C10" s="107" t="s">
        <v>94</v>
      </c>
      <c r="D10" s="108" t="s">
        <v>109</v>
      </c>
      <c r="E10" s="92" t="s">
        <v>286</v>
      </c>
      <c r="F10" s="108">
        <v>39184</v>
      </c>
      <c r="G10" s="84" t="s">
        <v>372</v>
      </c>
      <c r="H10" s="26" t="s">
        <v>420</v>
      </c>
      <c r="I10" s="150">
        <v>30</v>
      </c>
      <c r="J10" s="9">
        <f t="shared" si="0"/>
        <v>10</v>
      </c>
      <c r="K10" s="2">
        <v>8.9</v>
      </c>
      <c r="L10" s="33">
        <f t="shared" si="1"/>
        <v>35.959595959595958</v>
      </c>
      <c r="M10" s="34">
        <v>41.99</v>
      </c>
      <c r="N10" s="33">
        <f t="shared" si="2"/>
        <v>32.798285306025242</v>
      </c>
      <c r="O10" s="37">
        <f t="shared" si="3"/>
        <v>78.757881265621194</v>
      </c>
      <c r="P10" s="38">
        <f t="shared" si="4"/>
        <v>0.78757881265621199</v>
      </c>
      <c r="Q10" s="84" t="s">
        <v>374</v>
      </c>
      <c r="R10" s="11"/>
      <c r="S10" s="11"/>
      <c r="T10" s="11"/>
      <c r="U10" s="11"/>
      <c r="V10" s="11"/>
      <c r="W10" s="11"/>
    </row>
    <row r="11" spans="1:23" ht="15" customHeight="1" x14ac:dyDescent="0.2">
      <c r="A11" s="54">
        <v>4</v>
      </c>
      <c r="B11" s="53">
        <v>10</v>
      </c>
      <c r="C11" s="84" t="s">
        <v>63</v>
      </c>
      <c r="D11" s="84" t="s">
        <v>343</v>
      </c>
      <c r="E11" s="84" t="s">
        <v>66</v>
      </c>
      <c r="F11" s="85">
        <v>39147</v>
      </c>
      <c r="G11" s="84" t="s">
        <v>149</v>
      </c>
      <c r="H11" s="26" t="s">
        <v>420</v>
      </c>
      <c r="I11" s="139">
        <v>25</v>
      </c>
      <c r="J11" s="9">
        <f t="shared" si="0"/>
        <v>8.3333333333333339</v>
      </c>
      <c r="K11" s="36">
        <v>9.5</v>
      </c>
      <c r="L11" s="33">
        <f t="shared" si="1"/>
        <v>38.383838383838381</v>
      </c>
      <c r="M11" s="34">
        <v>43.09</v>
      </c>
      <c r="N11" s="33">
        <f t="shared" si="2"/>
        <v>31.961011835692734</v>
      </c>
      <c r="O11" s="37">
        <f t="shared" si="3"/>
        <v>78.678183552864454</v>
      </c>
      <c r="P11" s="38">
        <f t="shared" si="4"/>
        <v>0.78678183552864456</v>
      </c>
      <c r="Q11" s="84" t="s">
        <v>81</v>
      </c>
      <c r="R11" s="10"/>
      <c r="S11" s="10"/>
      <c r="T11" s="10"/>
      <c r="U11" s="10"/>
      <c r="V11" s="10"/>
      <c r="W11" s="10"/>
    </row>
    <row r="12" spans="1:23" ht="15" customHeight="1" x14ac:dyDescent="0.2">
      <c r="A12" s="54">
        <v>5</v>
      </c>
      <c r="B12" s="53">
        <v>10</v>
      </c>
      <c r="C12" s="84" t="s">
        <v>338</v>
      </c>
      <c r="D12" s="84" t="s">
        <v>339</v>
      </c>
      <c r="E12" s="84" t="s">
        <v>340</v>
      </c>
      <c r="F12" s="85">
        <v>39662</v>
      </c>
      <c r="G12" s="84" t="s">
        <v>149</v>
      </c>
      <c r="H12" s="26" t="s">
        <v>420</v>
      </c>
      <c r="I12" s="136">
        <v>37.5</v>
      </c>
      <c r="J12" s="9">
        <f t="shared" si="0"/>
        <v>12.5</v>
      </c>
      <c r="K12" s="35">
        <v>9.3000000000000007</v>
      </c>
      <c r="L12" s="33">
        <f t="shared" si="1"/>
        <v>37.575757575757578</v>
      </c>
      <c r="M12" s="34">
        <v>48.62</v>
      </c>
      <c r="N12" s="33">
        <f t="shared" si="2"/>
        <v>28.325791855203622</v>
      </c>
      <c r="O12" s="37">
        <f t="shared" si="3"/>
        <v>78.401549430961197</v>
      </c>
      <c r="P12" s="38">
        <f t="shared" si="4"/>
        <v>0.78401549430961193</v>
      </c>
      <c r="Q12" s="84" t="s">
        <v>81</v>
      </c>
      <c r="R12" s="6"/>
      <c r="S12" s="6"/>
      <c r="T12" s="6"/>
      <c r="U12" s="6"/>
      <c r="V12" s="6"/>
      <c r="W12" s="6"/>
    </row>
    <row r="13" spans="1:23" ht="15" customHeight="1" x14ac:dyDescent="0.2">
      <c r="A13" s="54">
        <v>6</v>
      </c>
      <c r="B13" s="53">
        <v>10</v>
      </c>
      <c r="C13" s="89" t="s">
        <v>199</v>
      </c>
      <c r="D13" s="92" t="s">
        <v>357</v>
      </c>
      <c r="E13" s="92" t="s">
        <v>37</v>
      </c>
      <c r="F13" s="87">
        <v>39129</v>
      </c>
      <c r="G13" s="97" t="s">
        <v>154</v>
      </c>
      <c r="H13" s="26" t="s">
        <v>420</v>
      </c>
      <c r="I13" s="136">
        <v>16</v>
      </c>
      <c r="J13" s="9">
        <f t="shared" si="0"/>
        <v>5.333333333333333</v>
      </c>
      <c r="K13" s="35">
        <v>8.6</v>
      </c>
      <c r="L13" s="33">
        <f t="shared" si="1"/>
        <v>34.747474747474747</v>
      </c>
      <c r="M13" s="34">
        <v>36.82</v>
      </c>
      <c r="N13" s="33">
        <f t="shared" si="2"/>
        <v>37.403585008147743</v>
      </c>
      <c r="O13" s="37">
        <f t="shared" si="3"/>
        <v>77.484393088955827</v>
      </c>
      <c r="P13" s="38">
        <f t="shared" si="4"/>
        <v>0.77484393088955827</v>
      </c>
      <c r="Q13" s="89" t="s">
        <v>79</v>
      </c>
      <c r="R13" s="6"/>
      <c r="S13" s="6"/>
      <c r="T13" s="6"/>
      <c r="U13" s="6"/>
      <c r="V13" s="6"/>
      <c r="W13" s="6"/>
    </row>
    <row r="14" spans="1:23" ht="15" customHeight="1" x14ac:dyDescent="0.2">
      <c r="A14" s="54">
        <v>7</v>
      </c>
      <c r="B14" s="53">
        <v>10</v>
      </c>
      <c r="C14" s="94" t="s">
        <v>128</v>
      </c>
      <c r="D14" s="94" t="s">
        <v>366</v>
      </c>
      <c r="E14" s="94" t="s">
        <v>168</v>
      </c>
      <c r="F14" s="96">
        <v>39114</v>
      </c>
      <c r="G14" s="94" t="s">
        <v>155</v>
      </c>
      <c r="H14" s="26" t="s">
        <v>420</v>
      </c>
      <c r="I14" s="150">
        <v>26</v>
      </c>
      <c r="J14" s="9">
        <f t="shared" si="0"/>
        <v>8.6666666666666661</v>
      </c>
      <c r="K14" s="2">
        <v>8.6</v>
      </c>
      <c r="L14" s="33">
        <f t="shared" si="1"/>
        <v>34.747474747474747</v>
      </c>
      <c r="M14" s="2">
        <v>40.58</v>
      </c>
      <c r="N14" s="33">
        <f t="shared" si="2"/>
        <v>33.93790044356826</v>
      </c>
      <c r="O14" s="37">
        <f t="shared" si="3"/>
        <v>77.352041857709679</v>
      </c>
      <c r="P14" s="38">
        <f t="shared" si="4"/>
        <v>0.77352041857709675</v>
      </c>
      <c r="Q14" s="93" t="s">
        <v>45</v>
      </c>
      <c r="R14" s="6"/>
      <c r="S14" s="6"/>
      <c r="T14" s="6"/>
      <c r="U14" s="6"/>
      <c r="V14" s="6"/>
      <c r="W14" s="6"/>
    </row>
    <row r="15" spans="1:23" ht="15" customHeight="1" x14ac:dyDescent="0.2">
      <c r="A15" s="54">
        <v>8</v>
      </c>
      <c r="B15" s="53">
        <v>10</v>
      </c>
      <c r="C15" s="90" t="s">
        <v>349</v>
      </c>
      <c r="D15" s="90" t="s">
        <v>350</v>
      </c>
      <c r="E15" s="90" t="s">
        <v>351</v>
      </c>
      <c r="F15" s="91">
        <v>39070</v>
      </c>
      <c r="G15" s="90" t="s">
        <v>152</v>
      </c>
      <c r="H15" s="26" t="s">
        <v>420</v>
      </c>
      <c r="I15" s="137">
        <v>28</v>
      </c>
      <c r="J15" s="9">
        <f t="shared" si="0"/>
        <v>9.3333333333333339</v>
      </c>
      <c r="K15" s="36">
        <v>6.8</v>
      </c>
      <c r="L15" s="33">
        <f t="shared" si="1"/>
        <v>27.474747474747474</v>
      </c>
      <c r="M15" s="34">
        <v>37.71</v>
      </c>
      <c r="N15" s="33">
        <f t="shared" si="2"/>
        <v>36.520816759480248</v>
      </c>
      <c r="O15" s="37">
        <f t="shared" si="3"/>
        <v>73.328897567561057</v>
      </c>
      <c r="P15" s="38">
        <f t="shared" si="4"/>
        <v>0.73328897567561058</v>
      </c>
      <c r="Q15" s="90" t="s">
        <v>158</v>
      </c>
      <c r="R15" s="5"/>
      <c r="S15" s="5"/>
      <c r="T15" s="5"/>
      <c r="U15" s="5"/>
      <c r="V15" s="5"/>
      <c r="W15" s="5"/>
    </row>
    <row r="16" spans="1:23" s="3" customFormat="1" ht="15" customHeight="1" x14ac:dyDescent="0.2">
      <c r="A16" s="54">
        <v>9</v>
      </c>
      <c r="B16" s="53">
        <v>10</v>
      </c>
      <c r="C16" s="89" t="s">
        <v>68</v>
      </c>
      <c r="D16" s="84" t="s">
        <v>337</v>
      </c>
      <c r="E16" s="84" t="s">
        <v>245</v>
      </c>
      <c r="F16" s="85">
        <v>39168</v>
      </c>
      <c r="G16" s="84" t="s">
        <v>149</v>
      </c>
      <c r="H16" s="26" t="s">
        <v>420</v>
      </c>
      <c r="I16" s="136">
        <v>32.5</v>
      </c>
      <c r="J16" s="9">
        <f t="shared" si="0"/>
        <v>10.833333333333334</v>
      </c>
      <c r="K16" s="35">
        <v>9.6999999999999993</v>
      </c>
      <c r="L16" s="33">
        <f t="shared" si="1"/>
        <v>39.19191919191919</v>
      </c>
      <c r="M16" s="34">
        <v>60.43</v>
      </c>
      <c r="N16" s="33">
        <f t="shared" si="2"/>
        <v>22.790004964421644</v>
      </c>
      <c r="O16" s="37">
        <f t="shared" si="3"/>
        <v>72.815257489674167</v>
      </c>
      <c r="P16" s="38">
        <f t="shared" si="4"/>
        <v>0.72815257489674168</v>
      </c>
      <c r="Q16" s="84" t="s">
        <v>81</v>
      </c>
      <c r="R16" s="6"/>
      <c r="S16" s="6"/>
      <c r="T16" s="6"/>
      <c r="U16" s="6"/>
      <c r="V16" s="6"/>
      <c r="W16" s="6"/>
    </row>
    <row r="17" spans="1:23" s="3" customFormat="1" ht="15" customHeight="1" x14ac:dyDescent="0.2">
      <c r="A17" s="54">
        <v>10</v>
      </c>
      <c r="B17" s="53">
        <v>10</v>
      </c>
      <c r="C17" s="90" t="s">
        <v>22</v>
      </c>
      <c r="D17" s="90" t="s">
        <v>348</v>
      </c>
      <c r="E17" s="90" t="s">
        <v>124</v>
      </c>
      <c r="F17" s="91">
        <v>38828</v>
      </c>
      <c r="G17" s="90" t="s">
        <v>152</v>
      </c>
      <c r="H17" s="26"/>
      <c r="I17" s="137">
        <v>34</v>
      </c>
      <c r="J17" s="9">
        <f t="shared" si="0"/>
        <v>11.333333333333334</v>
      </c>
      <c r="K17" s="36">
        <v>9</v>
      </c>
      <c r="L17" s="33">
        <f t="shared" si="1"/>
        <v>36.36363636363636</v>
      </c>
      <c r="M17" s="34">
        <v>55.67</v>
      </c>
      <c r="N17" s="33">
        <f t="shared" si="2"/>
        <v>24.738638404885936</v>
      </c>
      <c r="O17" s="37">
        <f t="shared" si="3"/>
        <v>72.435608101855635</v>
      </c>
      <c r="P17" s="38">
        <f t="shared" si="4"/>
        <v>0.72435608101855631</v>
      </c>
      <c r="Q17" s="90" t="s">
        <v>158</v>
      </c>
      <c r="R17" s="6"/>
      <c r="S17" s="6"/>
      <c r="T17" s="6"/>
      <c r="U17" s="6"/>
      <c r="V17" s="6"/>
      <c r="W17" s="6"/>
    </row>
    <row r="18" spans="1:23" s="3" customFormat="1" ht="15" customHeight="1" x14ac:dyDescent="0.2">
      <c r="A18" s="54">
        <v>11</v>
      </c>
      <c r="B18" s="53">
        <v>10</v>
      </c>
      <c r="C18" s="84" t="s">
        <v>67</v>
      </c>
      <c r="D18" s="84" t="s">
        <v>365</v>
      </c>
      <c r="E18" s="84" t="s">
        <v>302</v>
      </c>
      <c r="F18" s="85">
        <v>39089</v>
      </c>
      <c r="G18" s="84" t="s">
        <v>234</v>
      </c>
      <c r="H18" s="26"/>
      <c r="I18" s="150">
        <v>24.5</v>
      </c>
      <c r="J18" s="9">
        <f t="shared" si="0"/>
        <v>8.1666666666666661</v>
      </c>
      <c r="K18" s="2">
        <v>8.8000000000000007</v>
      </c>
      <c r="L18" s="33">
        <f t="shared" si="1"/>
        <v>35.555555555555557</v>
      </c>
      <c r="M18" s="34">
        <v>52.22</v>
      </c>
      <c r="N18" s="33">
        <f t="shared" si="2"/>
        <v>26.373037150517046</v>
      </c>
      <c r="O18" s="37">
        <f t="shared" si="3"/>
        <v>70.095259372739264</v>
      </c>
      <c r="P18" s="38">
        <f t="shared" si="4"/>
        <v>0.7009525937273926</v>
      </c>
      <c r="Q18" s="84" t="s">
        <v>98</v>
      </c>
      <c r="R18" s="5"/>
      <c r="S18" s="5"/>
      <c r="T18" s="5"/>
      <c r="U18" s="5"/>
      <c r="V18" s="5"/>
      <c r="W18" s="5"/>
    </row>
    <row r="19" spans="1:23" ht="15" customHeight="1" x14ac:dyDescent="0.2">
      <c r="A19" s="54">
        <v>12</v>
      </c>
      <c r="B19" s="53">
        <v>10</v>
      </c>
      <c r="C19" s="89" t="s">
        <v>347</v>
      </c>
      <c r="D19" s="89" t="s">
        <v>329</v>
      </c>
      <c r="E19" s="89" t="s">
        <v>255</v>
      </c>
      <c r="F19" s="84" t="s">
        <v>370</v>
      </c>
      <c r="G19" s="84" t="s">
        <v>371</v>
      </c>
      <c r="H19" s="26"/>
      <c r="I19" s="136">
        <v>20.5</v>
      </c>
      <c r="J19" s="9">
        <f t="shared" si="0"/>
        <v>6.833333333333333</v>
      </c>
      <c r="K19" s="35">
        <v>7</v>
      </c>
      <c r="L19" s="33">
        <f t="shared" si="1"/>
        <v>28.28282828282828</v>
      </c>
      <c r="M19" s="34">
        <v>42.25</v>
      </c>
      <c r="N19" s="33">
        <f t="shared" si="2"/>
        <v>32.59644970414201</v>
      </c>
      <c r="O19" s="37">
        <f t="shared" si="3"/>
        <v>67.712611320303623</v>
      </c>
      <c r="P19" s="38">
        <f t="shared" si="4"/>
        <v>0.67712611320303617</v>
      </c>
      <c r="Q19" s="89" t="s">
        <v>47</v>
      </c>
      <c r="R19" s="6"/>
      <c r="S19" s="6"/>
      <c r="T19" s="6"/>
      <c r="U19" s="6"/>
      <c r="V19" s="6"/>
      <c r="W19" s="6"/>
    </row>
    <row r="20" spans="1:23" ht="15" customHeight="1" x14ac:dyDescent="0.2">
      <c r="A20" s="54">
        <v>13</v>
      </c>
      <c r="B20" s="53">
        <v>10</v>
      </c>
      <c r="C20" s="89" t="s">
        <v>341</v>
      </c>
      <c r="D20" s="92" t="s">
        <v>356</v>
      </c>
      <c r="E20" s="92" t="s">
        <v>332</v>
      </c>
      <c r="F20" s="87">
        <v>38830</v>
      </c>
      <c r="G20" s="89" t="s">
        <v>154</v>
      </c>
      <c r="H20" s="26"/>
      <c r="I20" s="136">
        <v>14.5</v>
      </c>
      <c r="J20" s="9">
        <f t="shared" si="0"/>
        <v>4.833333333333333</v>
      </c>
      <c r="K20" s="35">
        <v>8.5</v>
      </c>
      <c r="L20" s="33">
        <f t="shared" si="1"/>
        <v>34.343434343434339</v>
      </c>
      <c r="M20" s="34">
        <v>48.58</v>
      </c>
      <c r="N20" s="33">
        <f t="shared" si="2"/>
        <v>28.349114862083162</v>
      </c>
      <c r="O20" s="37">
        <f t="shared" si="3"/>
        <v>67.525882538850837</v>
      </c>
      <c r="P20" s="38">
        <f t="shared" si="4"/>
        <v>0.67525882538850834</v>
      </c>
      <c r="Q20" s="89" t="s">
        <v>79</v>
      </c>
      <c r="R20" s="5"/>
      <c r="S20" s="5"/>
      <c r="T20" s="5"/>
      <c r="U20" s="5"/>
      <c r="V20" s="5"/>
      <c r="W20" s="5"/>
    </row>
    <row r="21" spans="1:23" ht="15" customHeight="1" x14ac:dyDescent="0.2">
      <c r="A21" s="54">
        <v>14</v>
      </c>
      <c r="B21" s="53">
        <v>10</v>
      </c>
      <c r="C21" s="94" t="s">
        <v>367</v>
      </c>
      <c r="D21" s="94" t="s">
        <v>179</v>
      </c>
      <c r="E21" s="94" t="s">
        <v>368</v>
      </c>
      <c r="F21" s="96">
        <v>39051</v>
      </c>
      <c r="G21" s="94" t="s">
        <v>155</v>
      </c>
      <c r="H21" s="26"/>
      <c r="I21" s="150">
        <v>28.5</v>
      </c>
      <c r="J21" s="9">
        <f t="shared" si="0"/>
        <v>9.5</v>
      </c>
      <c r="K21" s="2">
        <v>8.4</v>
      </c>
      <c r="L21" s="33">
        <f t="shared" si="1"/>
        <v>33.939393939393938</v>
      </c>
      <c r="M21" s="2">
        <v>57.49</v>
      </c>
      <c r="N21" s="33">
        <f t="shared" si="2"/>
        <v>23.955470516611584</v>
      </c>
      <c r="O21" s="37">
        <f t="shared" si="3"/>
        <v>67.394864456005521</v>
      </c>
      <c r="P21" s="38">
        <f t="shared" si="4"/>
        <v>0.67394864456005521</v>
      </c>
      <c r="Q21" s="112" t="s">
        <v>45</v>
      </c>
      <c r="R21" s="6"/>
      <c r="S21" s="6"/>
      <c r="T21" s="6"/>
      <c r="U21" s="6"/>
      <c r="V21" s="6"/>
      <c r="W21" s="6"/>
    </row>
    <row r="22" spans="1:23" ht="15" customHeight="1" x14ac:dyDescent="0.2">
      <c r="A22" s="54">
        <v>15</v>
      </c>
      <c r="B22" s="53">
        <v>10</v>
      </c>
      <c r="C22" s="84" t="s">
        <v>345</v>
      </c>
      <c r="D22" s="84" t="s">
        <v>342</v>
      </c>
      <c r="E22" s="84" t="s">
        <v>346</v>
      </c>
      <c r="F22" s="85">
        <v>38857</v>
      </c>
      <c r="G22" s="84" t="s">
        <v>369</v>
      </c>
      <c r="H22" s="26"/>
      <c r="I22" s="137">
        <v>11</v>
      </c>
      <c r="J22" s="9">
        <f t="shared" si="0"/>
        <v>3.6666666666666665</v>
      </c>
      <c r="K22" s="36">
        <v>6.9</v>
      </c>
      <c r="L22" s="33">
        <f t="shared" si="1"/>
        <v>27.878787878787879</v>
      </c>
      <c r="M22" s="34">
        <v>40.229999999999997</v>
      </c>
      <c r="N22" s="33">
        <f t="shared" si="2"/>
        <v>34.233159333830478</v>
      </c>
      <c r="O22" s="37">
        <f t="shared" si="3"/>
        <v>65.778613879285018</v>
      </c>
      <c r="P22" s="38">
        <f t="shared" si="4"/>
        <v>0.65778613879285019</v>
      </c>
      <c r="Q22" s="92" t="s">
        <v>237</v>
      </c>
      <c r="R22" s="6"/>
      <c r="S22" s="6"/>
      <c r="T22" s="6"/>
      <c r="U22" s="6"/>
      <c r="V22" s="6"/>
      <c r="W22" s="6"/>
    </row>
    <row r="23" spans="1:23" ht="15" customHeight="1" x14ac:dyDescent="0.2">
      <c r="A23" s="54">
        <v>16</v>
      </c>
      <c r="B23" s="53">
        <v>10</v>
      </c>
      <c r="C23" s="84" t="s">
        <v>313</v>
      </c>
      <c r="D23" s="84" t="s">
        <v>314</v>
      </c>
      <c r="E23" s="84" t="s">
        <v>70</v>
      </c>
      <c r="F23" s="85">
        <v>39181</v>
      </c>
      <c r="G23" s="84" t="s">
        <v>147</v>
      </c>
      <c r="H23" s="26"/>
      <c r="I23" s="136">
        <v>26</v>
      </c>
      <c r="J23" s="9">
        <f t="shared" si="0"/>
        <v>8.6666666666666661</v>
      </c>
      <c r="K23" s="35">
        <v>6.4</v>
      </c>
      <c r="L23" s="33">
        <f t="shared" si="1"/>
        <v>25.858585858585858</v>
      </c>
      <c r="M23" s="34">
        <v>44.48</v>
      </c>
      <c r="N23" s="33">
        <f t="shared" si="2"/>
        <v>30.96223021582734</v>
      </c>
      <c r="O23" s="37">
        <f t="shared" si="3"/>
        <v>65.487482741079873</v>
      </c>
      <c r="P23" s="38">
        <f t="shared" si="4"/>
        <v>0.65487482741079872</v>
      </c>
      <c r="Q23" s="84" t="s">
        <v>73</v>
      </c>
      <c r="R23" s="6"/>
      <c r="S23" s="6"/>
      <c r="T23" s="6"/>
      <c r="U23" s="6"/>
      <c r="V23" s="6"/>
      <c r="W23" s="6"/>
    </row>
    <row r="24" spans="1:23" ht="15" customHeight="1" x14ac:dyDescent="0.2">
      <c r="A24" s="54">
        <v>17</v>
      </c>
      <c r="B24" s="53">
        <v>10</v>
      </c>
      <c r="C24" s="107" t="s">
        <v>358</v>
      </c>
      <c r="D24" s="108" t="s">
        <v>216</v>
      </c>
      <c r="E24" s="92" t="s">
        <v>336</v>
      </c>
      <c r="F24" s="108">
        <v>38936</v>
      </c>
      <c r="G24" s="84" t="s">
        <v>39</v>
      </c>
      <c r="H24" s="26"/>
      <c r="I24" s="138">
        <v>28</v>
      </c>
      <c r="J24" s="9">
        <f t="shared" si="0"/>
        <v>9.3333333333333339</v>
      </c>
      <c r="K24" s="35">
        <v>5.8</v>
      </c>
      <c r="L24" s="33">
        <f t="shared" si="1"/>
        <v>23.434343434343432</v>
      </c>
      <c r="M24" s="34">
        <v>46.3</v>
      </c>
      <c r="N24" s="33">
        <f t="shared" si="2"/>
        <v>29.745140388768903</v>
      </c>
      <c r="O24" s="37">
        <f t="shared" si="3"/>
        <v>62.512817156445671</v>
      </c>
      <c r="P24" s="38">
        <f t="shared" si="4"/>
        <v>0.62512817156445666</v>
      </c>
      <c r="Q24" s="84" t="s">
        <v>373</v>
      </c>
      <c r="R24" s="6"/>
      <c r="S24" s="6"/>
    </row>
    <row r="25" spans="1:23" ht="15" customHeight="1" x14ac:dyDescent="0.2">
      <c r="A25" s="54">
        <v>18</v>
      </c>
      <c r="B25" s="53">
        <v>10</v>
      </c>
      <c r="C25" s="107" t="s">
        <v>359</v>
      </c>
      <c r="D25" s="108" t="s">
        <v>229</v>
      </c>
      <c r="E25" s="92" t="s">
        <v>279</v>
      </c>
      <c r="F25" s="108">
        <v>38951</v>
      </c>
      <c r="G25" s="84" t="s">
        <v>372</v>
      </c>
      <c r="H25" s="26"/>
      <c r="I25" s="137">
        <v>31</v>
      </c>
      <c r="J25" s="9">
        <f t="shared" si="0"/>
        <v>10.333333333333334</v>
      </c>
      <c r="K25" s="36">
        <v>4.5999999999999996</v>
      </c>
      <c r="L25" s="33">
        <f t="shared" si="1"/>
        <v>18.585858585858585</v>
      </c>
      <c r="M25" s="34">
        <v>44.42</v>
      </c>
      <c r="N25" s="33">
        <f t="shared" si="2"/>
        <v>31.004052228725801</v>
      </c>
      <c r="O25" s="37">
        <f t="shared" si="3"/>
        <v>59.923244147917714</v>
      </c>
      <c r="P25" s="38">
        <f t="shared" si="4"/>
        <v>0.59923244147917709</v>
      </c>
      <c r="Q25" s="84" t="s">
        <v>374</v>
      </c>
      <c r="R25" s="6"/>
      <c r="S25" s="6"/>
    </row>
    <row r="26" spans="1:23" ht="15" customHeight="1" x14ac:dyDescent="0.2">
      <c r="A26" s="54">
        <v>19</v>
      </c>
      <c r="B26" s="53">
        <v>10</v>
      </c>
      <c r="C26" s="107" t="s">
        <v>360</v>
      </c>
      <c r="D26" s="108" t="s">
        <v>357</v>
      </c>
      <c r="E26" s="92" t="s">
        <v>124</v>
      </c>
      <c r="F26" s="108">
        <v>39143</v>
      </c>
      <c r="G26" s="84" t="s">
        <v>372</v>
      </c>
      <c r="H26" s="26"/>
      <c r="I26" s="136">
        <v>34</v>
      </c>
      <c r="J26" s="9">
        <f t="shared" si="0"/>
        <v>11.333333333333334</v>
      </c>
      <c r="K26" s="35">
        <v>3.9</v>
      </c>
      <c r="L26" s="33">
        <f t="shared" si="1"/>
        <v>15.757575757575758</v>
      </c>
      <c r="M26" s="34">
        <v>53.21</v>
      </c>
      <c r="N26" s="33">
        <f t="shared" si="2"/>
        <v>25.882352941176471</v>
      </c>
      <c r="O26" s="37">
        <f t="shared" si="3"/>
        <v>52.973262032085564</v>
      </c>
      <c r="P26" s="38">
        <f t="shared" si="4"/>
        <v>0.52973262032085566</v>
      </c>
      <c r="Q26" s="84" t="s">
        <v>374</v>
      </c>
      <c r="R26" s="6"/>
      <c r="S26" s="6"/>
    </row>
    <row r="27" spans="1:23" ht="15" customHeight="1" x14ac:dyDescent="0.2">
      <c r="A27" s="54">
        <v>20</v>
      </c>
      <c r="B27" s="53">
        <v>10</v>
      </c>
      <c r="C27" s="84" t="s">
        <v>361</v>
      </c>
      <c r="D27" s="84" t="s">
        <v>362</v>
      </c>
      <c r="E27" s="84" t="s">
        <v>298</v>
      </c>
      <c r="F27" s="85">
        <v>39056</v>
      </c>
      <c r="G27" s="84" t="s">
        <v>71</v>
      </c>
      <c r="H27" s="26"/>
      <c r="I27" s="150">
        <v>19.5</v>
      </c>
      <c r="J27" s="9">
        <f t="shared" si="0"/>
        <v>6.5</v>
      </c>
      <c r="K27" s="2">
        <v>4.2</v>
      </c>
      <c r="L27" s="33">
        <f t="shared" si="1"/>
        <v>16.969696969696969</v>
      </c>
      <c r="M27" s="34">
        <v>47.7</v>
      </c>
      <c r="N27" s="33">
        <f t="shared" si="2"/>
        <v>28.872117400419288</v>
      </c>
      <c r="O27" s="37">
        <f t="shared" si="3"/>
        <v>52.341814370116253</v>
      </c>
      <c r="P27" s="38">
        <f t="shared" si="4"/>
        <v>0.52341814370116257</v>
      </c>
      <c r="Q27" s="84" t="s">
        <v>96</v>
      </c>
      <c r="R27" s="6"/>
      <c r="S27" s="6"/>
    </row>
    <row r="28" spans="1:23" ht="15" customHeight="1" x14ac:dyDescent="0.2">
      <c r="A28" s="54">
        <v>21</v>
      </c>
      <c r="B28" s="53">
        <v>10</v>
      </c>
      <c r="C28" s="92" t="s">
        <v>324</v>
      </c>
      <c r="D28" s="92" t="s">
        <v>325</v>
      </c>
      <c r="E28" s="92" t="s">
        <v>37</v>
      </c>
      <c r="F28" s="85">
        <v>39045</v>
      </c>
      <c r="G28" s="92" t="s">
        <v>148</v>
      </c>
      <c r="H28" s="2"/>
      <c r="I28" s="153">
        <v>18</v>
      </c>
      <c r="J28" s="9">
        <f t="shared" si="0"/>
        <v>6</v>
      </c>
      <c r="K28" s="36"/>
      <c r="L28" s="33">
        <f t="shared" si="1"/>
        <v>0</v>
      </c>
      <c r="M28" s="34">
        <v>30.98</v>
      </c>
      <c r="N28" s="33">
        <f t="shared" si="2"/>
        <v>44.454486765655261</v>
      </c>
      <c r="O28" s="37">
        <f t="shared" si="3"/>
        <v>50.454486765655261</v>
      </c>
      <c r="P28" s="38">
        <f t="shared" si="4"/>
        <v>0.5045448676565526</v>
      </c>
      <c r="Q28" s="92" t="s">
        <v>41</v>
      </c>
      <c r="R28" s="6"/>
      <c r="S28" s="6"/>
    </row>
    <row r="29" spans="1:23" ht="15" customHeight="1" x14ac:dyDescent="0.2">
      <c r="A29" s="54">
        <v>22</v>
      </c>
      <c r="B29" s="53">
        <v>10</v>
      </c>
      <c r="C29" s="84" t="s">
        <v>319</v>
      </c>
      <c r="D29" s="84" t="s">
        <v>320</v>
      </c>
      <c r="E29" s="84" t="s">
        <v>207</v>
      </c>
      <c r="F29" s="85">
        <v>38897</v>
      </c>
      <c r="G29" s="84" t="s">
        <v>147</v>
      </c>
      <c r="H29" s="26"/>
      <c r="I29" s="153">
        <v>27</v>
      </c>
      <c r="J29" s="9">
        <f t="shared" si="0"/>
        <v>9</v>
      </c>
      <c r="K29" s="36"/>
      <c r="L29" s="33">
        <f t="shared" si="1"/>
        <v>0</v>
      </c>
      <c r="M29" s="12">
        <v>35.17</v>
      </c>
      <c r="N29" s="33">
        <f t="shared" si="2"/>
        <v>39.158373613875462</v>
      </c>
      <c r="O29" s="37">
        <f t="shared" si="3"/>
        <v>48.158373613875462</v>
      </c>
      <c r="P29" s="38">
        <f t="shared" si="4"/>
        <v>0.4815837361387546</v>
      </c>
      <c r="Q29" s="84" t="s">
        <v>73</v>
      </c>
      <c r="R29" s="6"/>
      <c r="S29" s="6"/>
      <c r="T29" t="s">
        <v>14</v>
      </c>
    </row>
    <row r="30" spans="1:23" ht="15" customHeight="1" x14ac:dyDescent="0.2">
      <c r="A30" s="54">
        <v>23</v>
      </c>
      <c r="B30" s="53">
        <v>10</v>
      </c>
      <c r="C30" s="84" t="s">
        <v>316</v>
      </c>
      <c r="D30" s="84" t="s">
        <v>193</v>
      </c>
      <c r="E30" s="84" t="s">
        <v>255</v>
      </c>
      <c r="F30" s="85">
        <v>38765</v>
      </c>
      <c r="G30" s="84" t="s">
        <v>147</v>
      </c>
      <c r="H30" s="26"/>
      <c r="I30" s="153">
        <v>24</v>
      </c>
      <c r="J30" s="9">
        <f t="shared" si="0"/>
        <v>8</v>
      </c>
      <c r="K30" s="12"/>
      <c r="L30" s="33">
        <f t="shared" si="1"/>
        <v>0</v>
      </c>
      <c r="M30" s="34">
        <v>39.19</v>
      </c>
      <c r="N30" s="33">
        <f t="shared" si="2"/>
        <v>35.14161775963256</v>
      </c>
      <c r="O30" s="37">
        <f t="shared" si="3"/>
        <v>43.14161775963256</v>
      </c>
      <c r="P30" s="38">
        <f t="shared" si="4"/>
        <v>0.43141617759632561</v>
      </c>
      <c r="Q30" s="84" t="s">
        <v>73</v>
      </c>
      <c r="R30" s="6"/>
      <c r="S30" s="6"/>
    </row>
    <row r="31" spans="1:23" ht="15" customHeight="1" x14ac:dyDescent="0.2">
      <c r="A31" s="54">
        <v>24</v>
      </c>
      <c r="B31" s="53">
        <v>10</v>
      </c>
      <c r="C31" s="84" t="s">
        <v>321</v>
      </c>
      <c r="D31" s="84" t="s">
        <v>223</v>
      </c>
      <c r="E31" s="84" t="s">
        <v>180</v>
      </c>
      <c r="F31" s="85">
        <v>39056</v>
      </c>
      <c r="G31" s="84" t="s">
        <v>147</v>
      </c>
      <c r="H31" s="26"/>
      <c r="I31" s="153">
        <v>30</v>
      </c>
      <c r="J31" s="9">
        <f t="shared" si="0"/>
        <v>10</v>
      </c>
      <c r="K31" s="36"/>
      <c r="L31" s="33">
        <f t="shared" si="1"/>
        <v>0</v>
      </c>
      <c r="M31" s="34">
        <v>52.1</v>
      </c>
      <c r="N31" s="33">
        <f t="shared" si="2"/>
        <v>26.433781190019193</v>
      </c>
      <c r="O31" s="37">
        <f t="shared" si="3"/>
        <v>36.433781190019189</v>
      </c>
      <c r="P31" s="38">
        <f t="shared" si="4"/>
        <v>0.36433781190019188</v>
      </c>
      <c r="Q31" s="84" t="s">
        <v>73</v>
      </c>
      <c r="R31" s="6"/>
      <c r="S31" s="6"/>
    </row>
    <row r="32" spans="1:23" ht="15" customHeight="1" x14ac:dyDescent="0.2">
      <c r="A32" s="54">
        <v>25</v>
      </c>
      <c r="B32" s="53">
        <v>10</v>
      </c>
      <c r="C32" s="92" t="s">
        <v>333</v>
      </c>
      <c r="D32" s="92" t="s">
        <v>334</v>
      </c>
      <c r="E32" s="92" t="s">
        <v>121</v>
      </c>
      <c r="F32" s="85">
        <v>38982</v>
      </c>
      <c r="G32" s="92" t="s">
        <v>148</v>
      </c>
      <c r="H32" s="26"/>
      <c r="I32" s="151">
        <v>9</v>
      </c>
      <c r="J32" s="9">
        <f t="shared" si="0"/>
        <v>3</v>
      </c>
      <c r="K32" s="36"/>
      <c r="L32" s="33">
        <f t="shared" si="1"/>
        <v>0</v>
      </c>
      <c r="M32" s="34">
        <v>43.01</v>
      </c>
      <c r="N32" s="33">
        <f t="shared" si="2"/>
        <v>32.020460358056269</v>
      </c>
      <c r="O32" s="37">
        <f t="shared" si="3"/>
        <v>35.020460358056269</v>
      </c>
      <c r="P32" s="38">
        <f t="shared" si="4"/>
        <v>0.35020460358056271</v>
      </c>
      <c r="Q32" s="92" t="s">
        <v>41</v>
      </c>
      <c r="R32" s="6"/>
      <c r="S32" s="6"/>
    </row>
    <row r="33" spans="1:25" ht="15" customHeight="1" x14ac:dyDescent="0.2">
      <c r="A33" s="54">
        <v>26</v>
      </c>
      <c r="B33" s="53">
        <v>10</v>
      </c>
      <c r="C33" s="92" t="s">
        <v>326</v>
      </c>
      <c r="D33" s="92" t="s">
        <v>327</v>
      </c>
      <c r="E33" s="92" t="s">
        <v>180</v>
      </c>
      <c r="F33" s="85">
        <v>38950</v>
      </c>
      <c r="G33" s="92" t="s">
        <v>148</v>
      </c>
      <c r="H33" s="2"/>
      <c r="I33" s="152">
        <v>15.5</v>
      </c>
      <c r="J33" s="9">
        <f t="shared" si="0"/>
        <v>5.166666666666667</v>
      </c>
      <c r="K33" s="35"/>
      <c r="L33" s="33">
        <f t="shared" si="1"/>
        <v>0</v>
      </c>
      <c r="M33" s="34">
        <v>49.3</v>
      </c>
      <c r="N33" s="33">
        <f t="shared" si="2"/>
        <v>27.935091277890468</v>
      </c>
      <c r="O33" s="37">
        <f t="shared" si="3"/>
        <v>33.101757944557136</v>
      </c>
      <c r="P33" s="38">
        <f t="shared" si="4"/>
        <v>0.33101757944557136</v>
      </c>
      <c r="Q33" s="92" t="s">
        <v>41</v>
      </c>
      <c r="R33" s="6"/>
      <c r="S33" s="6"/>
    </row>
    <row r="34" spans="1:25" ht="15" customHeight="1" x14ac:dyDescent="0.2">
      <c r="A34" s="54">
        <v>27</v>
      </c>
      <c r="B34" s="53">
        <v>10</v>
      </c>
      <c r="C34" s="84" t="s">
        <v>317</v>
      </c>
      <c r="D34" s="84" t="s">
        <v>318</v>
      </c>
      <c r="E34" s="84" t="s">
        <v>186</v>
      </c>
      <c r="F34" s="85">
        <v>38964</v>
      </c>
      <c r="G34" s="84" t="s">
        <v>147</v>
      </c>
      <c r="H34" s="26"/>
      <c r="I34" s="152">
        <v>21</v>
      </c>
      <c r="J34" s="9">
        <f t="shared" si="0"/>
        <v>7</v>
      </c>
      <c r="K34" s="35"/>
      <c r="L34" s="33">
        <f t="shared" si="1"/>
        <v>0</v>
      </c>
      <c r="M34" s="34">
        <v>52.88</v>
      </c>
      <c r="N34" s="33">
        <f t="shared" si="2"/>
        <v>26.043872919818458</v>
      </c>
      <c r="O34" s="37">
        <f t="shared" si="3"/>
        <v>33.043872919818455</v>
      </c>
      <c r="P34" s="38">
        <f t="shared" si="4"/>
        <v>0.33043872919818457</v>
      </c>
      <c r="Q34" s="84" t="s">
        <v>73</v>
      </c>
      <c r="R34" s="6"/>
      <c r="S34" s="6"/>
    </row>
    <row r="35" spans="1:25" ht="15" customHeight="1" x14ac:dyDescent="0.2">
      <c r="A35" s="54">
        <v>28</v>
      </c>
      <c r="B35" s="53">
        <v>10</v>
      </c>
      <c r="C35" s="84" t="s">
        <v>315</v>
      </c>
      <c r="D35" s="84" t="s">
        <v>295</v>
      </c>
      <c r="E35" s="84" t="s">
        <v>228</v>
      </c>
      <c r="F35" s="85">
        <v>38976</v>
      </c>
      <c r="G35" s="84" t="s">
        <v>147</v>
      </c>
      <c r="H35" s="2"/>
      <c r="I35" s="154">
        <v>26</v>
      </c>
      <c r="J35" s="9">
        <f t="shared" si="0"/>
        <v>8.6666666666666661</v>
      </c>
      <c r="K35" s="12"/>
      <c r="L35" s="33">
        <f t="shared" si="1"/>
        <v>0</v>
      </c>
      <c r="M35" s="12">
        <v>61.81</v>
      </c>
      <c r="N35" s="33">
        <f t="shared" si="2"/>
        <v>22.281184274389258</v>
      </c>
      <c r="O35" s="37">
        <f t="shared" si="3"/>
        <v>30.947850941055925</v>
      </c>
      <c r="P35" s="38">
        <f t="shared" si="4"/>
        <v>0.30947850941055927</v>
      </c>
      <c r="Q35" s="84" t="s">
        <v>73</v>
      </c>
      <c r="R35" s="6"/>
      <c r="S35" s="6"/>
    </row>
    <row r="36" spans="1:25" ht="15" customHeight="1" x14ac:dyDescent="0.2">
      <c r="A36" s="54">
        <v>29</v>
      </c>
      <c r="B36" s="53">
        <v>10</v>
      </c>
      <c r="C36" s="84" t="s">
        <v>323</v>
      </c>
      <c r="D36" s="84" t="s">
        <v>132</v>
      </c>
      <c r="E36" s="84" t="s">
        <v>144</v>
      </c>
      <c r="F36" s="85">
        <v>38857</v>
      </c>
      <c r="G36" s="84" t="s">
        <v>147</v>
      </c>
      <c r="H36" s="26"/>
      <c r="I36" s="152">
        <v>17.5</v>
      </c>
      <c r="J36" s="9">
        <f t="shared" si="0"/>
        <v>5.833333333333333</v>
      </c>
      <c r="K36" s="35"/>
      <c r="L36" s="33">
        <f t="shared" si="1"/>
        <v>0</v>
      </c>
      <c r="M36" s="34">
        <v>57.3</v>
      </c>
      <c r="N36" s="33">
        <f t="shared" si="2"/>
        <v>24.034904013961608</v>
      </c>
      <c r="O36" s="37">
        <f t="shared" si="3"/>
        <v>29.86823734729494</v>
      </c>
      <c r="P36" s="38">
        <f t="shared" si="4"/>
        <v>0.2986823734729494</v>
      </c>
      <c r="Q36" s="84" t="s">
        <v>73</v>
      </c>
      <c r="R36" s="6"/>
      <c r="S36" s="6"/>
    </row>
    <row r="37" spans="1:25" ht="15" customHeight="1" x14ac:dyDescent="0.2">
      <c r="A37" s="54">
        <v>30</v>
      </c>
      <c r="B37" s="53">
        <v>10</v>
      </c>
      <c r="C37" s="84" t="s">
        <v>20</v>
      </c>
      <c r="D37" s="84" t="s">
        <v>335</v>
      </c>
      <c r="E37" s="84" t="s">
        <v>336</v>
      </c>
      <c r="F37" s="85">
        <v>39097</v>
      </c>
      <c r="G37" s="84" t="s">
        <v>230</v>
      </c>
      <c r="H37" s="26"/>
      <c r="I37" s="154">
        <v>13.5</v>
      </c>
      <c r="J37" s="9">
        <f t="shared" si="0"/>
        <v>4.5</v>
      </c>
      <c r="K37" s="12"/>
      <c r="L37" s="33">
        <f t="shared" si="1"/>
        <v>0</v>
      </c>
      <c r="M37" s="34">
        <v>57.09</v>
      </c>
      <c r="N37" s="33">
        <f t="shared" si="2"/>
        <v>24.123314065510598</v>
      </c>
      <c r="O37" s="37">
        <f t="shared" si="3"/>
        <v>28.623314065510598</v>
      </c>
      <c r="P37" s="38">
        <f t="shared" si="4"/>
        <v>0.28623314065510597</v>
      </c>
      <c r="Q37" s="84" t="s">
        <v>42</v>
      </c>
      <c r="R37" s="6"/>
      <c r="S37" s="6"/>
    </row>
    <row r="38" spans="1:25" ht="15" customHeight="1" x14ac:dyDescent="0.2">
      <c r="A38" s="54">
        <v>31</v>
      </c>
      <c r="B38" s="53">
        <v>10</v>
      </c>
      <c r="C38" s="84" t="s">
        <v>128</v>
      </c>
      <c r="D38" s="84" t="s">
        <v>135</v>
      </c>
      <c r="E38" s="84" t="s">
        <v>322</v>
      </c>
      <c r="F38" s="85">
        <v>38895</v>
      </c>
      <c r="G38" s="84" t="s">
        <v>147</v>
      </c>
      <c r="H38" s="26"/>
      <c r="I38" s="152">
        <v>20</v>
      </c>
      <c r="J38" s="9">
        <f t="shared" si="0"/>
        <v>6.666666666666667</v>
      </c>
      <c r="K38" s="35"/>
      <c r="L38" s="33">
        <f t="shared" si="1"/>
        <v>0</v>
      </c>
      <c r="M38" s="34">
        <v>63.2</v>
      </c>
      <c r="N38" s="33">
        <f t="shared" si="2"/>
        <v>21.791139240506329</v>
      </c>
      <c r="O38" s="37">
        <f t="shared" si="3"/>
        <v>28.457805907172997</v>
      </c>
      <c r="P38" s="38">
        <f t="shared" si="4"/>
        <v>0.28457805907172995</v>
      </c>
      <c r="Q38" s="84" t="s">
        <v>73</v>
      </c>
      <c r="R38" s="6"/>
      <c r="S38" s="6"/>
    </row>
    <row r="39" spans="1:25" ht="15" customHeight="1" x14ac:dyDescent="0.2">
      <c r="A39" s="54">
        <v>32</v>
      </c>
      <c r="B39" s="53">
        <v>10</v>
      </c>
      <c r="C39" s="92" t="s">
        <v>328</v>
      </c>
      <c r="D39" s="92" t="s">
        <v>329</v>
      </c>
      <c r="E39" s="92" t="s">
        <v>330</v>
      </c>
      <c r="F39" s="85">
        <v>38918</v>
      </c>
      <c r="G39" s="92" t="s">
        <v>148</v>
      </c>
      <c r="H39" s="2"/>
      <c r="I39" s="153">
        <v>11</v>
      </c>
      <c r="J39" s="9">
        <f t="shared" si="0"/>
        <v>3.6666666666666665</v>
      </c>
      <c r="K39" s="36"/>
      <c r="L39" s="33">
        <f t="shared" si="1"/>
        <v>0</v>
      </c>
      <c r="M39" s="12">
        <v>68.709999999999994</v>
      </c>
      <c r="N39" s="33">
        <f t="shared" si="2"/>
        <v>20.043661766846167</v>
      </c>
      <c r="O39" s="37">
        <f t="shared" si="3"/>
        <v>23.710328433512835</v>
      </c>
      <c r="P39" s="38">
        <f t="shared" si="4"/>
        <v>0.23710328433512834</v>
      </c>
      <c r="Q39" s="92" t="s">
        <v>41</v>
      </c>
      <c r="R39" s="6"/>
      <c r="S39" s="6"/>
    </row>
    <row r="40" spans="1:25" ht="15" customHeight="1" x14ac:dyDescent="0.2">
      <c r="A40" s="54">
        <v>33</v>
      </c>
      <c r="B40" s="53">
        <v>10</v>
      </c>
      <c r="C40" s="92" t="s">
        <v>331</v>
      </c>
      <c r="D40" s="92" t="s">
        <v>32</v>
      </c>
      <c r="E40" s="92" t="s">
        <v>332</v>
      </c>
      <c r="F40" s="85">
        <v>39099</v>
      </c>
      <c r="G40" s="92" t="s">
        <v>148</v>
      </c>
      <c r="H40" s="26"/>
      <c r="I40" s="151">
        <v>5</v>
      </c>
      <c r="J40" s="9">
        <f t="shared" si="0"/>
        <v>1.6666666666666667</v>
      </c>
      <c r="K40" s="36"/>
      <c r="L40" s="33">
        <f t="shared" si="1"/>
        <v>0</v>
      </c>
      <c r="M40" s="34">
        <v>65.72</v>
      </c>
      <c r="N40" s="33">
        <f t="shared" si="2"/>
        <v>20.955569080949484</v>
      </c>
      <c r="O40" s="37">
        <f t="shared" si="3"/>
        <v>22.622235747616152</v>
      </c>
      <c r="P40" s="38">
        <f t="shared" si="4"/>
        <v>0.22622235747616151</v>
      </c>
      <c r="Q40" s="92" t="s">
        <v>41</v>
      </c>
      <c r="R40" s="6"/>
      <c r="S40" s="6"/>
    </row>
    <row r="41" spans="1:25" ht="15" customHeight="1" x14ac:dyDescent="0.2">
      <c r="A41" s="54">
        <v>34</v>
      </c>
      <c r="B41" s="53">
        <v>10</v>
      </c>
      <c r="C41" s="86" t="s">
        <v>344</v>
      </c>
      <c r="D41" s="86" t="s">
        <v>179</v>
      </c>
      <c r="E41" s="86" t="s">
        <v>255</v>
      </c>
      <c r="F41" s="110">
        <v>38873</v>
      </c>
      <c r="G41" s="86" t="s">
        <v>231</v>
      </c>
      <c r="H41" s="26"/>
      <c r="I41" s="138">
        <v>20.5</v>
      </c>
      <c r="J41" s="9">
        <f t="shared" si="0"/>
        <v>6.833333333333333</v>
      </c>
      <c r="K41" s="35"/>
      <c r="L41" s="33">
        <f t="shared" si="1"/>
        <v>0</v>
      </c>
      <c r="M41" s="34"/>
      <c r="N41" s="33" t="e">
        <f t="shared" si="2"/>
        <v>#DIV/0!</v>
      </c>
      <c r="O41" s="37">
        <v>6.8</v>
      </c>
      <c r="P41" s="38">
        <f t="shared" si="4"/>
        <v>6.8000000000000005E-2</v>
      </c>
      <c r="Q41" s="113" t="s">
        <v>53</v>
      </c>
      <c r="R41" s="6"/>
      <c r="S41" s="6"/>
    </row>
    <row r="42" spans="1:25" ht="15" customHeight="1" x14ac:dyDescent="0.2">
      <c r="A42" s="54">
        <v>35</v>
      </c>
      <c r="B42" s="53">
        <v>10</v>
      </c>
      <c r="C42" s="84" t="s">
        <v>355</v>
      </c>
      <c r="D42" s="84" t="s">
        <v>185</v>
      </c>
      <c r="E42" s="84" t="s">
        <v>354</v>
      </c>
      <c r="F42" s="85">
        <v>38908</v>
      </c>
      <c r="G42" s="84" t="s">
        <v>153</v>
      </c>
      <c r="H42" s="26"/>
      <c r="I42" s="137">
        <v>20</v>
      </c>
      <c r="J42" s="9">
        <f t="shared" si="0"/>
        <v>6.666666666666667</v>
      </c>
      <c r="K42" s="36"/>
      <c r="L42" s="33">
        <f t="shared" si="1"/>
        <v>0</v>
      </c>
      <c r="M42" s="34"/>
      <c r="N42" s="33" t="e">
        <f t="shared" si="2"/>
        <v>#DIV/0!</v>
      </c>
      <c r="O42" s="37">
        <v>6.7</v>
      </c>
      <c r="P42" s="38">
        <f t="shared" si="4"/>
        <v>6.7000000000000004E-2</v>
      </c>
      <c r="Q42" s="84" t="s">
        <v>76</v>
      </c>
      <c r="R42" s="6"/>
      <c r="S42" s="6"/>
    </row>
    <row r="43" spans="1:25" ht="15" customHeight="1" x14ac:dyDescent="0.2">
      <c r="A43" s="54">
        <v>36</v>
      </c>
      <c r="B43" s="53">
        <v>10</v>
      </c>
      <c r="C43" s="90" t="s">
        <v>352</v>
      </c>
      <c r="D43" s="90" t="s">
        <v>353</v>
      </c>
      <c r="E43" s="90" t="s">
        <v>354</v>
      </c>
      <c r="F43" s="91">
        <v>39080</v>
      </c>
      <c r="G43" s="90" t="s">
        <v>152</v>
      </c>
      <c r="H43" s="26"/>
      <c r="I43" s="138">
        <v>11.5</v>
      </c>
      <c r="J43" s="9">
        <f t="shared" si="0"/>
        <v>3.8333333333333335</v>
      </c>
      <c r="K43" s="35"/>
      <c r="L43" s="33">
        <f t="shared" si="1"/>
        <v>0</v>
      </c>
      <c r="M43" s="34"/>
      <c r="N43" s="33" t="e">
        <f t="shared" si="2"/>
        <v>#DIV/0!</v>
      </c>
      <c r="O43" s="37">
        <v>3.8</v>
      </c>
      <c r="P43" s="38">
        <f t="shared" si="4"/>
        <v>3.7999999999999999E-2</v>
      </c>
      <c r="Q43" s="90" t="s">
        <v>158</v>
      </c>
      <c r="R43" s="6"/>
      <c r="S43" s="6"/>
    </row>
    <row r="44" spans="1:25" ht="15" customHeight="1" x14ac:dyDescent="0.2">
      <c r="R44" s="6"/>
      <c r="S44" s="6"/>
    </row>
    <row r="45" spans="1:25" ht="15" customHeight="1" x14ac:dyDescent="0.2">
      <c r="A45" s="55"/>
      <c r="B45" s="55" t="s">
        <v>101</v>
      </c>
      <c r="C45" s="32"/>
      <c r="D45" s="32" t="s">
        <v>421</v>
      </c>
      <c r="E45" s="32"/>
      <c r="F45" s="32"/>
      <c r="G45" s="32"/>
      <c r="H45" s="32"/>
      <c r="I45" s="79"/>
      <c r="J45" s="32"/>
      <c r="K45" s="32"/>
      <c r="L45" s="32"/>
      <c r="M45" s="32"/>
      <c r="N45" s="32"/>
      <c r="R45" s="24"/>
      <c r="S45" s="24"/>
      <c r="T45" s="6"/>
      <c r="U45" s="6"/>
      <c r="V45" s="6"/>
      <c r="W45" s="6"/>
      <c r="X45" s="6"/>
      <c r="Y45" s="6"/>
    </row>
    <row r="46" spans="1:25" ht="15" customHeight="1" x14ac:dyDescent="0.2">
      <c r="A46" s="55"/>
      <c r="B46" s="55"/>
      <c r="C46" s="32"/>
      <c r="D46" s="32"/>
      <c r="E46" s="32"/>
      <c r="F46" s="32"/>
      <c r="G46" s="32"/>
      <c r="H46" s="32"/>
      <c r="I46" s="79"/>
      <c r="J46" s="32"/>
      <c r="K46" s="32"/>
      <c r="L46" s="32"/>
      <c r="M46" s="32"/>
      <c r="N46" s="32"/>
      <c r="R46" s="24"/>
      <c r="S46" s="24"/>
      <c r="T46" s="6"/>
      <c r="U46" s="6"/>
    </row>
    <row r="47" spans="1:25" ht="15" customHeight="1" x14ac:dyDescent="0.2">
      <c r="A47" s="55"/>
      <c r="B47" s="55"/>
      <c r="C47" s="32"/>
      <c r="D47" s="32"/>
      <c r="E47" s="32"/>
      <c r="F47" s="32"/>
      <c r="G47" s="32"/>
      <c r="H47" s="32"/>
      <c r="I47" s="79"/>
      <c r="J47" s="32"/>
      <c r="K47" s="32"/>
      <c r="L47" s="32"/>
      <c r="M47" s="32"/>
      <c r="N47" s="32"/>
      <c r="R47" s="24"/>
      <c r="S47" s="24"/>
      <c r="T47" s="6"/>
      <c r="U47" s="6"/>
    </row>
    <row r="48" spans="1:25" ht="15" customHeight="1" x14ac:dyDescent="0.2">
      <c r="A48" s="55"/>
      <c r="B48" s="55" t="s">
        <v>100</v>
      </c>
      <c r="C48" s="32"/>
      <c r="D48" s="32" t="s">
        <v>102</v>
      </c>
      <c r="E48" s="32"/>
      <c r="F48" s="32"/>
      <c r="G48" s="32"/>
      <c r="H48" s="32"/>
      <c r="I48" s="79"/>
      <c r="J48" s="32"/>
      <c r="K48" s="32"/>
      <c r="L48" s="32"/>
      <c r="M48" s="32"/>
      <c r="N48" s="32"/>
      <c r="R48" s="24"/>
      <c r="S48" s="24"/>
      <c r="T48" s="6"/>
      <c r="U48" s="6"/>
    </row>
    <row r="49" spans="1:21" ht="15" customHeight="1" x14ac:dyDescent="0.2">
      <c r="A49" s="55"/>
      <c r="B49" s="55"/>
      <c r="C49" s="32"/>
      <c r="D49" s="32" t="s">
        <v>422</v>
      </c>
      <c r="E49" s="32"/>
      <c r="F49" s="32"/>
      <c r="G49" s="32"/>
      <c r="H49" s="32"/>
      <c r="I49" s="79"/>
      <c r="J49" s="32"/>
      <c r="K49" s="32"/>
      <c r="L49" s="32"/>
      <c r="M49" s="32"/>
      <c r="N49" s="32"/>
      <c r="R49" s="24"/>
      <c r="S49" s="24"/>
      <c r="T49" s="6"/>
      <c r="U49" s="6"/>
    </row>
    <row r="50" spans="1:21" ht="15" customHeight="1" x14ac:dyDescent="0.2">
      <c r="A50" s="55"/>
      <c r="B50" s="55"/>
      <c r="C50" s="32"/>
      <c r="D50" s="32" t="s">
        <v>104</v>
      </c>
      <c r="E50" s="32"/>
      <c r="F50" s="32"/>
      <c r="G50" s="32"/>
      <c r="H50" s="32"/>
      <c r="I50" s="79"/>
      <c r="J50" s="32"/>
      <c r="K50" s="32"/>
      <c r="L50" s="32"/>
      <c r="M50" s="32"/>
      <c r="N50" s="32"/>
      <c r="R50" s="24"/>
      <c r="S50" s="24"/>
      <c r="T50" s="6"/>
      <c r="U50" s="6"/>
    </row>
    <row r="51" spans="1:21" ht="15" customHeight="1" x14ac:dyDescent="0.2">
      <c r="A51" s="55"/>
      <c r="B51" s="55"/>
      <c r="C51" s="32"/>
      <c r="D51" s="32" t="s">
        <v>105</v>
      </c>
      <c r="E51" s="32"/>
      <c r="F51" s="32" t="s">
        <v>408</v>
      </c>
      <c r="G51" s="32"/>
      <c r="H51" s="32"/>
      <c r="I51" s="79"/>
      <c r="J51" s="32"/>
      <c r="K51" s="32"/>
      <c r="L51" s="32"/>
      <c r="M51" s="32"/>
      <c r="N51" s="32"/>
      <c r="R51" s="24"/>
      <c r="S51" s="24"/>
      <c r="T51" s="6"/>
      <c r="U51" s="6"/>
    </row>
    <row r="52" spans="1:21" ht="15" customHeight="1" x14ac:dyDescent="0.2">
      <c r="A52" s="55"/>
      <c r="B52" s="55"/>
      <c r="C52" s="32"/>
      <c r="D52" s="32" t="s">
        <v>423</v>
      </c>
      <c r="E52" s="32"/>
      <c r="F52" s="32"/>
      <c r="G52" s="32"/>
      <c r="H52" s="32"/>
      <c r="I52" s="79"/>
      <c r="J52" s="32"/>
      <c r="K52" s="32"/>
      <c r="L52" s="32"/>
      <c r="M52" s="32"/>
      <c r="N52" s="32"/>
      <c r="R52" s="24"/>
      <c r="S52" s="24"/>
      <c r="T52" s="6"/>
      <c r="U52" s="6"/>
    </row>
    <row r="53" spans="1:21" ht="15" customHeight="1" x14ac:dyDescent="0.2">
      <c r="A53" s="55"/>
      <c r="B53" s="119"/>
      <c r="C53" s="32"/>
      <c r="D53" s="32"/>
      <c r="E53" s="32"/>
      <c r="F53" s="32"/>
      <c r="G53" s="32"/>
      <c r="H53" s="32"/>
      <c r="I53" s="39"/>
      <c r="J53" s="32"/>
      <c r="K53" s="39"/>
      <c r="L53" s="32"/>
      <c r="M53" s="32"/>
      <c r="N53" s="32"/>
      <c r="R53" s="24"/>
      <c r="S53" s="24"/>
    </row>
  </sheetData>
  <autoFilter ref="C6:P27">
    <filterColumn colId="6" showButton="0"/>
    <filterColumn colId="8" showButton="0"/>
    <filterColumn colId="10" showButton="0"/>
    <sortState ref="C9:X44">
      <sortCondition descending="1" ref="O6:O44"/>
    </sortState>
  </autoFilter>
  <sortState ref="A8:Q43">
    <sortCondition descending="1" ref="O8:O43"/>
  </sortState>
  <mergeCells count="16">
    <mergeCell ref="V6:W6"/>
    <mergeCell ref="R6:S6"/>
    <mergeCell ref="T6:U6"/>
    <mergeCell ref="A2:Q2"/>
    <mergeCell ref="A3:Q3"/>
    <mergeCell ref="M6:N6"/>
    <mergeCell ref="O6:O7"/>
    <mergeCell ref="P6:P7"/>
    <mergeCell ref="A4:Q4"/>
    <mergeCell ref="H6:H7"/>
    <mergeCell ref="I6:J6"/>
    <mergeCell ref="K6:L6"/>
    <mergeCell ref="A6:A7"/>
    <mergeCell ref="C6:C7"/>
    <mergeCell ref="F6:F7"/>
    <mergeCell ref="G6:G7"/>
  </mergeCells>
  <phoneticPr fontId="3" type="noConversion"/>
  <pageMargins left="0.35" right="0.23" top="0.33" bottom="0.32" header="0.2" footer="0.2"/>
  <pageSetup paperSize="9" scale="5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8"/>
  <sheetViews>
    <sheetView topLeftCell="A4" zoomScale="85" zoomScaleNormal="85" workbookViewId="0">
      <selection activeCell="H18" sqref="H18"/>
    </sheetView>
  </sheetViews>
  <sheetFormatPr defaultRowHeight="15" customHeight="1" x14ac:dyDescent="0.2"/>
  <cols>
    <col min="1" max="1" width="9.140625" style="55"/>
    <col min="2" max="2" width="5.7109375" style="32" customWidth="1"/>
    <col min="3" max="3" width="17.7109375" style="32" customWidth="1"/>
    <col min="4" max="4" width="15" style="32" customWidth="1"/>
    <col min="5" max="5" width="20.28515625" style="32" customWidth="1"/>
    <col min="6" max="6" width="15.7109375" style="55" customWidth="1"/>
    <col min="7" max="7" width="10.140625" style="32" customWidth="1"/>
    <col min="8" max="8" width="15.7109375" style="32" customWidth="1"/>
    <col min="9" max="9" width="16.5703125" style="76" customWidth="1"/>
    <col min="10" max="10" width="14.28515625" style="32" customWidth="1"/>
    <col min="11" max="11" width="8.7109375" style="32" customWidth="1"/>
    <col min="12" max="12" width="10" style="32" customWidth="1"/>
    <col min="13" max="13" width="8.7109375" style="32" customWidth="1"/>
    <col min="14" max="14" width="10.42578125" style="32" customWidth="1"/>
    <col min="15" max="15" width="11.42578125" style="32" customWidth="1"/>
    <col min="16" max="16" width="10.85546875" style="32" customWidth="1"/>
    <col min="17" max="17" width="31" style="32" customWidth="1"/>
  </cols>
  <sheetData>
    <row r="2" spans="1:23" ht="15" customHeight="1" x14ac:dyDescent="0.2">
      <c r="A2" s="191" t="s">
        <v>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0"/>
      <c r="S2" s="10"/>
      <c r="T2" s="10"/>
      <c r="U2" s="10"/>
      <c r="V2" s="10"/>
      <c r="W2" s="10"/>
    </row>
    <row r="3" spans="1:23" ht="15" customHeight="1" x14ac:dyDescent="0.2">
      <c r="A3" s="191" t="s">
        <v>413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0"/>
      <c r="S3" s="10"/>
      <c r="T3" s="10"/>
      <c r="U3" s="10"/>
      <c r="V3" s="10"/>
      <c r="W3" s="10"/>
    </row>
    <row r="4" spans="1:23" ht="15" customHeight="1" x14ac:dyDescent="0.2">
      <c r="A4" s="191" t="s">
        <v>411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0"/>
      <c r="S4" s="10"/>
      <c r="T4" s="10"/>
      <c r="U4" s="10"/>
      <c r="V4" s="10"/>
      <c r="W4" s="10"/>
    </row>
    <row r="5" spans="1:23" ht="15" customHeight="1" x14ac:dyDescent="0.2">
      <c r="B5" s="25"/>
      <c r="C5" s="25"/>
      <c r="D5" s="25"/>
      <c r="E5" s="25"/>
      <c r="G5" s="25"/>
      <c r="H5" s="25"/>
      <c r="J5" s="21"/>
      <c r="K5" s="21"/>
      <c r="R5" s="10"/>
      <c r="S5" s="10"/>
      <c r="T5" s="10"/>
      <c r="U5" s="10"/>
      <c r="V5" s="10"/>
      <c r="W5" s="10"/>
    </row>
    <row r="6" spans="1:23" ht="51.6" customHeight="1" x14ac:dyDescent="0.2">
      <c r="A6" s="175" t="s">
        <v>0</v>
      </c>
      <c r="B6" s="179" t="s">
        <v>99</v>
      </c>
      <c r="C6" s="29" t="s">
        <v>15</v>
      </c>
      <c r="D6" s="29" t="s">
        <v>16</v>
      </c>
      <c r="E6" s="29" t="s">
        <v>17</v>
      </c>
      <c r="F6" s="177" t="s">
        <v>1</v>
      </c>
      <c r="G6" s="179" t="s">
        <v>2</v>
      </c>
      <c r="H6" s="116" t="s">
        <v>84</v>
      </c>
      <c r="I6" s="181" t="s">
        <v>9</v>
      </c>
      <c r="J6" s="182"/>
      <c r="K6" s="181" t="s">
        <v>410</v>
      </c>
      <c r="L6" s="182"/>
      <c r="M6" s="181" t="s">
        <v>409</v>
      </c>
      <c r="N6" s="182"/>
      <c r="O6" s="179" t="s">
        <v>5</v>
      </c>
      <c r="P6" s="183" t="s">
        <v>6</v>
      </c>
      <c r="Q6" s="179" t="s">
        <v>3</v>
      </c>
      <c r="R6" s="172" t="s">
        <v>12</v>
      </c>
      <c r="S6" s="172"/>
      <c r="T6" s="172" t="s">
        <v>11</v>
      </c>
      <c r="U6" s="172"/>
      <c r="V6" s="172" t="s">
        <v>10</v>
      </c>
      <c r="W6" s="172"/>
    </row>
    <row r="7" spans="1:23" ht="15" customHeight="1" x14ac:dyDescent="0.2">
      <c r="A7" s="176"/>
      <c r="B7" s="180"/>
      <c r="C7" s="30"/>
      <c r="D7" s="30"/>
      <c r="E7" s="30"/>
      <c r="F7" s="178"/>
      <c r="G7" s="180"/>
      <c r="H7" s="117"/>
      <c r="I7" s="129" t="s">
        <v>8</v>
      </c>
      <c r="J7" s="7" t="s">
        <v>7</v>
      </c>
      <c r="K7" s="8" t="s">
        <v>8</v>
      </c>
      <c r="L7" s="7" t="s">
        <v>7</v>
      </c>
      <c r="M7" s="4" t="s">
        <v>8</v>
      </c>
      <c r="N7" s="7" t="s">
        <v>7</v>
      </c>
      <c r="O7" s="180"/>
      <c r="P7" s="183"/>
      <c r="Q7" s="180"/>
      <c r="R7" s="11" t="s">
        <v>13</v>
      </c>
      <c r="S7" s="11">
        <v>20</v>
      </c>
      <c r="T7" s="11"/>
      <c r="U7" s="11">
        <v>40</v>
      </c>
      <c r="V7" s="11"/>
      <c r="W7" s="11">
        <v>40</v>
      </c>
    </row>
    <row r="8" spans="1:23" ht="15" customHeight="1" x14ac:dyDescent="0.2">
      <c r="A8" s="54">
        <v>1</v>
      </c>
      <c r="B8" s="53">
        <v>11</v>
      </c>
      <c r="C8" s="84" t="s">
        <v>290</v>
      </c>
      <c r="D8" s="84" t="s">
        <v>265</v>
      </c>
      <c r="E8" s="84" t="s">
        <v>124</v>
      </c>
      <c r="F8" s="85">
        <v>38492</v>
      </c>
      <c r="G8" s="84" t="s">
        <v>153</v>
      </c>
      <c r="H8" s="84" t="s">
        <v>419</v>
      </c>
      <c r="I8" s="129">
        <v>41</v>
      </c>
      <c r="J8" s="9">
        <f t="shared" ref="J8:J29" si="0">$S$7*I8/$S$8</f>
        <v>13.666666666666666</v>
      </c>
      <c r="K8" s="44">
        <v>9.1</v>
      </c>
      <c r="L8" s="9">
        <f t="shared" ref="L8:L29" si="1">$U$7*K8/$U$8</f>
        <v>37.916666666666671</v>
      </c>
      <c r="M8" s="43">
        <v>30.91</v>
      </c>
      <c r="N8" s="9">
        <f t="shared" ref="N8:N29" si="2">($W$7*$W$8)/M8</f>
        <v>40</v>
      </c>
      <c r="O8" s="37">
        <f t="shared" ref="O8:O29" si="3">J8+L8+N8</f>
        <v>91.583333333333343</v>
      </c>
      <c r="P8" s="38">
        <f t="shared" ref="P8:P29" si="4">O8/100</f>
        <v>0.91583333333333339</v>
      </c>
      <c r="Q8" s="98" t="s">
        <v>76</v>
      </c>
      <c r="R8" s="11"/>
      <c r="S8" s="11">
        <v>60</v>
      </c>
      <c r="T8" s="11"/>
      <c r="U8" s="11">
        <f>LARGE(K8:K26,1)</f>
        <v>9.6</v>
      </c>
      <c r="V8" s="11"/>
      <c r="W8" s="11">
        <f>SMALL(M8:M26,1)</f>
        <v>30.91</v>
      </c>
    </row>
    <row r="9" spans="1:23" s="3" customFormat="1" ht="15" customHeight="1" x14ac:dyDescent="0.2">
      <c r="A9" s="54">
        <v>2</v>
      </c>
      <c r="B9" s="53">
        <v>11</v>
      </c>
      <c r="C9" s="84" t="s">
        <v>393</v>
      </c>
      <c r="D9" s="84" t="s">
        <v>135</v>
      </c>
      <c r="E9" s="84" t="s">
        <v>186</v>
      </c>
      <c r="F9" s="85">
        <v>38620</v>
      </c>
      <c r="G9" s="84" t="s">
        <v>153</v>
      </c>
      <c r="H9" s="84" t="s">
        <v>420</v>
      </c>
      <c r="I9" s="134">
        <v>36.5</v>
      </c>
      <c r="J9" s="9">
        <f t="shared" si="0"/>
        <v>12.166666666666666</v>
      </c>
      <c r="K9" s="41">
        <v>9.1</v>
      </c>
      <c r="L9" s="9">
        <f t="shared" si="1"/>
        <v>37.916666666666671</v>
      </c>
      <c r="M9" s="43">
        <v>32.01</v>
      </c>
      <c r="N9" s="9">
        <f t="shared" si="2"/>
        <v>38.62542955326461</v>
      </c>
      <c r="O9" s="37">
        <f t="shared" si="3"/>
        <v>88.708762886597953</v>
      </c>
      <c r="P9" s="38">
        <f t="shared" si="4"/>
        <v>0.88708762886597947</v>
      </c>
      <c r="Q9" s="98" t="s">
        <v>76</v>
      </c>
      <c r="R9" s="11"/>
      <c r="S9" s="11"/>
      <c r="T9" s="11"/>
      <c r="U9" s="11"/>
      <c r="V9" s="11"/>
      <c r="W9" s="11"/>
    </row>
    <row r="10" spans="1:23" ht="15" customHeight="1" x14ac:dyDescent="0.2">
      <c r="A10" s="54">
        <v>3</v>
      </c>
      <c r="B10" s="53">
        <v>11</v>
      </c>
      <c r="C10" s="84" t="s">
        <v>128</v>
      </c>
      <c r="D10" s="84" t="s">
        <v>258</v>
      </c>
      <c r="E10" s="84" t="s">
        <v>298</v>
      </c>
      <c r="F10" s="85">
        <v>38540</v>
      </c>
      <c r="G10" s="84" t="s">
        <v>71</v>
      </c>
      <c r="H10" s="84" t="s">
        <v>420</v>
      </c>
      <c r="I10" s="129">
        <v>39.5</v>
      </c>
      <c r="J10" s="9">
        <f t="shared" si="0"/>
        <v>13.166666666666666</v>
      </c>
      <c r="K10" s="44">
        <v>8.6999999999999993</v>
      </c>
      <c r="L10" s="9">
        <f t="shared" si="1"/>
        <v>36.25</v>
      </c>
      <c r="M10" s="43">
        <v>33.67</v>
      </c>
      <c r="N10" s="9">
        <f t="shared" si="2"/>
        <v>36.721116721116722</v>
      </c>
      <c r="O10" s="37">
        <f t="shared" si="3"/>
        <v>86.137783387783387</v>
      </c>
      <c r="P10" s="38">
        <f t="shared" si="4"/>
        <v>0.86137783387783384</v>
      </c>
      <c r="Q10" s="98" t="s">
        <v>90</v>
      </c>
      <c r="R10" s="11"/>
      <c r="S10" s="11"/>
      <c r="T10" s="11"/>
      <c r="U10" s="11"/>
      <c r="V10" s="11"/>
      <c r="W10" s="11"/>
    </row>
    <row r="11" spans="1:23" ht="15" customHeight="1" x14ac:dyDescent="0.2">
      <c r="A11" s="54">
        <v>4</v>
      </c>
      <c r="B11" s="53">
        <v>11</v>
      </c>
      <c r="C11" s="84" t="s">
        <v>392</v>
      </c>
      <c r="D11" s="84" t="s">
        <v>88</v>
      </c>
      <c r="E11" s="84" t="s">
        <v>124</v>
      </c>
      <c r="F11" s="85">
        <v>38721</v>
      </c>
      <c r="G11" s="84" t="s">
        <v>153</v>
      </c>
      <c r="H11" s="84" t="s">
        <v>420</v>
      </c>
      <c r="I11" s="129">
        <v>29.5</v>
      </c>
      <c r="J11" s="9">
        <f t="shared" si="0"/>
        <v>9.8333333333333339</v>
      </c>
      <c r="K11" s="44">
        <v>8.9</v>
      </c>
      <c r="L11" s="9">
        <f t="shared" si="1"/>
        <v>37.083333333333336</v>
      </c>
      <c r="M11" s="43">
        <v>35.17</v>
      </c>
      <c r="N11" s="9">
        <f t="shared" si="2"/>
        <v>35.154961615012795</v>
      </c>
      <c r="O11" s="37">
        <f t="shared" si="3"/>
        <v>82.071628281679466</v>
      </c>
      <c r="P11" s="38">
        <f t="shared" si="4"/>
        <v>0.82071628281679465</v>
      </c>
      <c r="Q11" s="98" t="s">
        <v>76</v>
      </c>
      <c r="R11" s="10"/>
      <c r="S11" s="10"/>
      <c r="T11" s="10"/>
      <c r="U11" s="10"/>
      <c r="V11" s="10"/>
      <c r="W11" s="10"/>
    </row>
    <row r="12" spans="1:23" ht="15" customHeight="1" x14ac:dyDescent="0.2">
      <c r="A12" s="54">
        <v>5</v>
      </c>
      <c r="B12" s="53">
        <v>11</v>
      </c>
      <c r="C12" s="92" t="s">
        <v>399</v>
      </c>
      <c r="D12" s="92" t="s">
        <v>400</v>
      </c>
      <c r="E12" s="84" t="s">
        <v>401</v>
      </c>
      <c r="F12" s="85">
        <v>38633</v>
      </c>
      <c r="G12" s="84" t="s">
        <v>234</v>
      </c>
      <c r="H12" s="84" t="s">
        <v>420</v>
      </c>
      <c r="I12" s="41">
        <v>33</v>
      </c>
      <c r="J12" s="9">
        <f t="shared" si="0"/>
        <v>11</v>
      </c>
      <c r="K12" s="45">
        <v>9.4</v>
      </c>
      <c r="L12" s="9">
        <f t="shared" si="1"/>
        <v>39.166666666666671</v>
      </c>
      <c r="M12" s="43">
        <v>39.69</v>
      </c>
      <c r="N12" s="9">
        <f t="shared" si="2"/>
        <v>31.151423532375919</v>
      </c>
      <c r="O12" s="37">
        <f t="shared" si="3"/>
        <v>81.318090199042587</v>
      </c>
      <c r="P12" s="38">
        <f t="shared" si="4"/>
        <v>0.81318090199042592</v>
      </c>
      <c r="Q12" s="98" t="s">
        <v>77</v>
      </c>
      <c r="R12" s="6"/>
      <c r="S12" s="6"/>
      <c r="T12" s="6"/>
      <c r="U12" s="6"/>
      <c r="V12" s="6"/>
      <c r="W12" s="6"/>
    </row>
    <row r="13" spans="1:23" s="161" customFormat="1" ht="15" customHeight="1" x14ac:dyDescent="0.2">
      <c r="A13" s="155">
        <v>6</v>
      </c>
      <c r="B13" s="156">
        <v>11</v>
      </c>
      <c r="C13" s="86" t="s">
        <v>380</v>
      </c>
      <c r="D13" s="157" t="s">
        <v>223</v>
      </c>
      <c r="E13" s="157" t="s">
        <v>381</v>
      </c>
      <c r="F13" s="86" t="s">
        <v>405</v>
      </c>
      <c r="G13" s="86" t="s">
        <v>230</v>
      </c>
      <c r="H13" s="88" t="s">
        <v>420</v>
      </c>
      <c r="I13" s="40">
        <v>34</v>
      </c>
      <c r="J13" s="44">
        <f t="shared" si="0"/>
        <v>11.333333333333334</v>
      </c>
      <c r="K13" s="44">
        <v>8.5</v>
      </c>
      <c r="L13" s="44">
        <f t="shared" si="1"/>
        <v>35.416666666666671</v>
      </c>
      <c r="M13" s="43">
        <v>40.4</v>
      </c>
      <c r="N13" s="44">
        <f t="shared" si="2"/>
        <v>30.603960396039607</v>
      </c>
      <c r="O13" s="44">
        <f t="shared" si="3"/>
        <v>77.353960396039611</v>
      </c>
      <c r="P13" s="158">
        <f t="shared" si="4"/>
        <v>0.77353960396039612</v>
      </c>
      <c r="Q13" s="159" t="s">
        <v>89</v>
      </c>
      <c r="R13" s="160"/>
      <c r="S13" s="160"/>
      <c r="T13" s="160"/>
      <c r="U13" s="160"/>
      <c r="V13" s="160"/>
      <c r="W13" s="160"/>
    </row>
    <row r="14" spans="1:23" ht="15" customHeight="1" x14ac:dyDescent="0.2">
      <c r="A14" s="54">
        <v>7</v>
      </c>
      <c r="B14" s="53">
        <v>11</v>
      </c>
      <c r="C14" s="84" t="s">
        <v>403</v>
      </c>
      <c r="D14" s="84" t="s">
        <v>384</v>
      </c>
      <c r="E14" s="84" t="s">
        <v>133</v>
      </c>
      <c r="F14" s="85">
        <v>38622</v>
      </c>
      <c r="G14" s="84" t="s">
        <v>236</v>
      </c>
      <c r="H14" s="84"/>
      <c r="I14" s="129">
        <v>40.5</v>
      </c>
      <c r="J14" s="9">
        <f t="shared" si="0"/>
        <v>13.5</v>
      </c>
      <c r="K14" s="44">
        <v>8</v>
      </c>
      <c r="L14" s="9">
        <f t="shared" si="1"/>
        <v>33.333333333333336</v>
      </c>
      <c r="M14" s="43">
        <v>47.84</v>
      </c>
      <c r="N14" s="9">
        <f t="shared" si="2"/>
        <v>25.84448160535117</v>
      </c>
      <c r="O14" s="37">
        <f t="shared" si="3"/>
        <v>72.677814938684506</v>
      </c>
      <c r="P14" s="38">
        <f t="shared" si="4"/>
        <v>0.72677814938684504</v>
      </c>
      <c r="Q14" s="98" t="s">
        <v>407</v>
      </c>
      <c r="R14" s="6"/>
      <c r="S14" s="6"/>
      <c r="T14" s="6"/>
      <c r="U14" s="6"/>
      <c r="V14" s="6"/>
      <c r="W14" s="6"/>
    </row>
    <row r="15" spans="1:23" ht="15" customHeight="1" x14ac:dyDescent="0.2">
      <c r="A15" s="54">
        <v>8</v>
      </c>
      <c r="B15" s="53">
        <v>11</v>
      </c>
      <c r="C15" s="84" t="s">
        <v>29</v>
      </c>
      <c r="D15" s="84" t="s">
        <v>404</v>
      </c>
      <c r="E15" s="84" t="s">
        <v>286</v>
      </c>
      <c r="F15" s="84" t="s">
        <v>406</v>
      </c>
      <c r="G15" s="84" t="s">
        <v>236</v>
      </c>
      <c r="H15" s="84"/>
      <c r="I15" s="121">
        <v>29.5</v>
      </c>
      <c r="J15" s="9">
        <f t="shared" si="0"/>
        <v>9.8333333333333339</v>
      </c>
      <c r="K15" s="42">
        <v>8.1</v>
      </c>
      <c r="L15" s="9">
        <f t="shared" si="1"/>
        <v>33.75</v>
      </c>
      <c r="M15" s="43">
        <v>42.9</v>
      </c>
      <c r="N15" s="9">
        <f t="shared" si="2"/>
        <v>28.820512820512825</v>
      </c>
      <c r="O15" s="37">
        <f t="shared" si="3"/>
        <v>72.40384615384616</v>
      </c>
      <c r="P15" s="38">
        <f t="shared" si="4"/>
        <v>0.72403846153846163</v>
      </c>
      <c r="Q15" s="98" t="s">
        <v>407</v>
      </c>
      <c r="R15" s="6"/>
      <c r="S15" s="18"/>
      <c r="T15" s="6"/>
      <c r="U15" s="6"/>
      <c r="V15" s="6"/>
      <c r="W15" s="6"/>
    </row>
    <row r="16" spans="1:23" ht="15" customHeight="1" x14ac:dyDescent="0.2">
      <c r="A16" s="54">
        <v>9</v>
      </c>
      <c r="B16" s="53">
        <v>11</v>
      </c>
      <c r="C16" s="89" t="s">
        <v>69</v>
      </c>
      <c r="D16" s="84" t="s">
        <v>384</v>
      </c>
      <c r="E16" s="84" t="s">
        <v>385</v>
      </c>
      <c r="F16" s="87">
        <v>38728</v>
      </c>
      <c r="G16" s="84" t="s">
        <v>149</v>
      </c>
      <c r="H16" s="84"/>
      <c r="I16" s="121">
        <v>27.5</v>
      </c>
      <c r="J16" s="9">
        <f t="shared" si="0"/>
        <v>9.1666666666666661</v>
      </c>
      <c r="K16" s="46">
        <v>8.5</v>
      </c>
      <c r="L16" s="9">
        <f t="shared" si="1"/>
        <v>35.416666666666671</v>
      </c>
      <c r="M16" s="46">
        <v>51.83</v>
      </c>
      <c r="N16" s="9">
        <f t="shared" si="2"/>
        <v>23.854910283619528</v>
      </c>
      <c r="O16" s="37">
        <f t="shared" si="3"/>
        <v>68.43824361695286</v>
      </c>
      <c r="P16" s="38">
        <f t="shared" si="4"/>
        <v>0.68438243616952865</v>
      </c>
      <c r="Q16" s="98" t="s">
        <v>81</v>
      </c>
      <c r="R16" s="5"/>
      <c r="S16" s="5"/>
      <c r="T16" s="5"/>
      <c r="U16" s="5"/>
      <c r="V16" s="5"/>
      <c r="W16" s="5"/>
    </row>
    <row r="17" spans="1:25" s="3" customFormat="1" ht="15" customHeight="1" x14ac:dyDescent="0.2">
      <c r="A17" s="54">
        <v>10</v>
      </c>
      <c r="B17" s="53">
        <v>11</v>
      </c>
      <c r="C17" s="94" t="s">
        <v>128</v>
      </c>
      <c r="D17" s="94" t="s">
        <v>92</v>
      </c>
      <c r="E17" s="94" t="s">
        <v>402</v>
      </c>
      <c r="F17" s="96">
        <v>38596</v>
      </c>
      <c r="G17" s="94" t="s">
        <v>155</v>
      </c>
      <c r="H17" s="94"/>
      <c r="I17" s="121">
        <v>27</v>
      </c>
      <c r="J17" s="9">
        <f t="shared" si="0"/>
        <v>9</v>
      </c>
      <c r="K17" s="42">
        <v>8.6999999999999993</v>
      </c>
      <c r="L17" s="9">
        <f t="shared" si="1"/>
        <v>36.25</v>
      </c>
      <c r="M17" s="43">
        <v>54.52</v>
      </c>
      <c r="N17" s="9">
        <f t="shared" si="2"/>
        <v>22.677916360968453</v>
      </c>
      <c r="O17" s="37">
        <f t="shared" si="3"/>
        <v>67.927916360968453</v>
      </c>
      <c r="P17" s="38">
        <f t="shared" si="4"/>
        <v>0.67927916360968454</v>
      </c>
      <c r="Q17" s="101" t="s">
        <v>45</v>
      </c>
      <c r="R17" s="6"/>
      <c r="S17" s="6"/>
      <c r="T17" s="6"/>
      <c r="U17" s="6"/>
      <c r="V17" s="6"/>
      <c r="W17" s="6"/>
    </row>
    <row r="18" spans="1:25" s="3" customFormat="1" ht="15" customHeight="1" x14ac:dyDescent="0.2">
      <c r="A18" s="54">
        <v>11</v>
      </c>
      <c r="B18" s="53">
        <v>11</v>
      </c>
      <c r="C18" s="92" t="s">
        <v>87</v>
      </c>
      <c r="D18" s="92" t="s">
        <v>397</v>
      </c>
      <c r="E18" s="84" t="s">
        <v>121</v>
      </c>
      <c r="F18" s="85">
        <v>38539</v>
      </c>
      <c r="G18" s="84" t="s">
        <v>234</v>
      </c>
      <c r="H18" s="84"/>
      <c r="I18" s="121">
        <v>31</v>
      </c>
      <c r="J18" s="9">
        <f t="shared" si="0"/>
        <v>10.333333333333334</v>
      </c>
      <c r="K18" s="44">
        <v>8.6</v>
      </c>
      <c r="L18" s="9">
        <f t="shared" si="1"/>
        <v>35.833333333333336</v>
      </c>
      <c r="M18" s="43">
        <v>58.16</v>
      </c>
      <c r="N18" s="9">
        <f t="shared" si="2"/>
        <v>21.258596973865203</v>
      </c>
      <c r="O18" s="37">
        <f t="shared" si="3"/>
        <v>67.425263640531881</v>
      </c>
      <c r="P18" s="38">
        <f t="shared" si="4"/>
        <v>0.67425263640531885</v>
      </c>
      <c r="Q18" s="98" t="s">
        <v>77</v>
      </c>
      <c r="R18" s="6"/>
      <c r="S18" s="6"/>
      <c r="T18" s="6"/>
      <c r="U18" s="6"/>
      <c r="V18" s="6"/>
      <c r="W18" s="6"/>
    </row>
    <row r="19" spans="1:25" s="3" customFormat="1" ht="15" customHeight="1" x14ac:dyDescent="0.2">
      <c r="A19" s="54">
        <v>12</v>
      </c>
      <c r="B19" s="53">
        <v>11</v>
      </c>
      <c r="C19" s="92" t="s">
        <v>181</v>
      </c>
      <c r="D19" s="92" t="s">
        <v>210</v>
      </c>
      <c r="E19" s="84" t="s">
        <v>398</v>
      </c>
      <c r="F19" s="85">
        <v>38489</v>
      </c>
      <c r="G19" s="84" t="s">
        <v>234</v>
      </c>
      <c r="H19" s="84"/>
      <c r="I19" s="129">
        <v>30.5</v>
      </c>
      <c r="J19" s="9">
        <f t="shared" si="0"/>
        <v>10.166666666666666</v>
      </c>
      <c r="K19" s="44">
        <v>7.8</v>
      </c>
      <c r="L19" s="9">
        <f t="shared" si="1"/>
        <v>32.5</v>
      </c>
      <c r="M19" s="43">
        <v>51.04</v>
      </c>
      <c r="N19" s="9">
        <f t="shared" si="2"/>
        <v>24.224137931034484</v>
      </c>
      <c r="O19" s="37">
        <f t="shared" si="3"/>
        <v>66.890804597701148</v>
      </c>
      <c r="P19" s="38">
        <f t="shared" si="4"/>
        <v>0.66890804597701148</v>
      </c>
      <c r="Q19" s="98" t="s">
        <v>77</v>
      </c>
      <c r="R19" s="5"/>
      <c r="S19" s="5"/>
      <c r="T19" s="5"/>
      <c r="U19" s="5"/>
      <c r="V19" s="5"/>
      <c r="W19" s="5"/>
    </row>
    <row r="20" spans="1:25" ht="15" customHeight="1" x14ac:dyDescent="0.2">
      <c r="A20" s="54">
        <v>13</v>
      </c>
      <c r="B20" s="53">
        <v>11</v>
      </c>
      <c r="C20" s="84" t="s">
        <v>86</v>
      </c>
      <c r="D20" s="84" t="s">
        <v>382</v>
      </c>
      <c r="E20" s="84" t="s">
        <v>383</v>
      </c>
      <c r="F20" s="85">
        <v>38438</v>
      </c>
      <c r="G20" s="84" t="s">
        <v>149</v>
      </c>
      <c r="H20" s="84"/>
      <c r="I20" s="121">
        <v>18.5</v>
      </c>
      <c r="J20" s="9">
        <f t="shared" si="0"/>
        <v>6.166666666666667</v>
      </c>
      <c r="K20" s="46">
        <v>9.6</v>
      </c>
      <c r="L20" s="9">
        <f t="shared" si="1"/>
        <v>40</v>
      </c>
      <c r="M20" s="46">
        <v>60.92</v>
      </c>
      <c r="N20" s="9">
        <f t="shared" si="2"/>
        <v>20.295469468154959</v>
      </c>
      <c r="O20" s="37">
        <f t="shared" si="3"/>
        <v>66.46213613482162</v>
      </c>
      <c r="P20" s="38">
        <f t="shared" si="4"/>
        <v>0.66462136134821614</v>
      </c>
      <c r="Q20" s="98" t="s">
        <v>81</v>
      </c>
      <c r="R20" s="6"/>
      <c r="S20" s="6"/>
      <c r="T20" s="6"/>
      <c r="U20" s="6"/>
      <c r="V20" s="6"/>
      <c r="W20" s="6"/>
    </row>
    <row r="21" spans="1:25" ht="15" customHeight="1" x14ac:dyDescent="0.2">
      <c r="A21" s="54">
        <v>14</v>
      </c>
      <c r="B21" s="53">
        <v>11</v>
      </c>
      <c r="C21" s="84" t="s">
        <v>394</v>
      </c>
      <c r="D21" s="84" t="s">
        <v>132</v>
      </c>
      <c r="E21" s="84" t="s">
        <v>144</v>
      </c>
      <c r="F21" s="85">
        <v>38525</v>
      </c>
      <c r="G21" s="84" t="s">
        <v>71</v>
      </c>
      <c r="H21" s="84"/>
      <c r="I21" s="40">
        <v>38</v>
      </c>
      <c r="J21" s="9">
        <f t="shared" si="0"/>
        <v>12.666666666666666</v>
      </c>
      <c r="K21" s="45">
        <v>3.8</v>
      </c>
      <c r="L21" s="9">
        <f t="shared" si="1"/>
        <v>15.833333333333334</v>
      </c>
      <c r="M21" s="43">
        <v>36.21</v>
      </c>
      <c r="N21" s="9">
        <f t="shared" si="2"/>
        <v>34.145263739298535</v>
      </c>
      <c r="O21" s="37">
        <f t="shared" si="3"/>
        <v>62.645263739298535</v>
      </c>
      <c r="P21" s="38">
        <f t="shared" si="4"/>
        <v>0.6264526373929854</v>
      </c>
      <c r="Q21" s="98" t="s">
        <v>96</v>
      </c>
      <c r="R21" s="5"/>
      <c r="S21" s="5"/>
      <c r="T21" s="5"/>
      <c r="U21" s="5"/>
      <c r="V21" s="5"/>
      <c r="W21" s="5"/>
    </row>
    <row r="22" spans="1:25" ht="15" customHeight="1" x14ac:dyDescent="0.2">
      <c r="A22" s="54">
        <v>15</v>
      </c>
      <c r="B22" s="53">
        <v>11</v>
      </c>
      <c r="C22" s="89" t="s">
        <v>26</v>
      </c>
      <c r="D22" s="92" t="s">
        <v>387</v>
      </c>
      <c r="E22" s="92" t="s">
        <v>298</v>
      </c>
      <c r="F22" s="87">
        <v>38573</v>
      </c>
      <c r="G22" s="89" t="s">
        <v>371</v>
      </c>
      <c r="H22" s="89"/>
      <c r="I22" s="121">
        <v>28</v>
      </c>
      <c r="J22" s="9">
        <f t="shared" si="0"/>
        <v>9.3333333333333339</v>
      </c>
      <c r="K22" s="44">
        <v>6.3</v>
      </c>
      <c r="L22" s="9">
        <f t="shared" si="1"/>
        <v>26.25</v>
      </c>
      <c r="M22" s="43">
        <v>49.2</v>
      </c>
      <c r="N22" s="9">
        <f t="shared" si="2"/>
        <v>25.130081300813007</v>
      </c>
      <c r="O22" s="37">
        <f t="shared" si="3"/>
        <v>60.713414634146346</v>
      </c>
      <c r="P22" s="38">
        <f t="shared" si="4"/>
        <v>0.60713414634146345</v>
      </c>
      <c r="Q22" s="98"/>
      <c r="R22" s="6"/>
      <c r="S22" s="6"/>
      <c r="T22" s="6"/>
      <c r="U22" s="6"/>
      <c r="V22" s="6"/>
      <c r="W22" s="6"/>
    </row>
    <row r="23" spans="1:25" ht="15" customHeight="1" x14ac:dyDescent="0.2">
      <c r="A23" s="54">
        <v>16</v>
      </c>
      <c r="B23" s="53">
        <v>11</v>
      </c>
      <c r="C23" s="90" t="s">
        <v>390</v>
      </c>
      <c r="D23" s="90" t="s">
        <v>391</v>
      </c>
      <c r="E23" s="90" t="s">
        <v>133</v>
      </c>
      <c r="F23" s="91">
        <v>38762</v>
      </c>
      <c r="G23" s="90" t="s">
        <v>152</v>
      </c>
      <c r="H23" s="90"/>
      <c r="I23" s="121">
        <v>30.5</v>
      </c>
      <c r="J23" s="9">
        <f t="shared" si="0"/>
        <v>10.166666666666666</v>
      </c>
      <c r="K23" s="44">
        <v>3.6</v>
      </c>
      <c r="L23" s="9">
        <f t="shared" si="1"/>
        <v>15</v>
      </c>
      <c r="M23" s="43">
        <v>39.200000000000003</v>
      </c>
      <c r="N23" s="9">
        <f t="shared" si="2"/>
        <v>31.540816326530614</v>
      </c>
      <c r="O23" s="37">
        <f t="shared" si="3"/>
        <v>56.707482993197274</v>
      </c>
      <c r="P23" s="38">
        <f t="shared" si="4"/>
        <v>0.56707482993197278</v>
      </c>
      <c r="Q23" s="99" t="s">
        <v>157</v>
      </c>
      <c r="R23" s="6"/>
      <c r="S23" s="6"/>
      <c r="T23" s="6"/>
      <c r="U23" s="6"/>
      <c r="V23" s="6"/>
      <c r="W23" s="6"/>
    </row>
    <row r="24" spans="1:25" ht="15" customHeight="1" x14ac:dyDescent="0.2">
      <c r="A24" s="54">
        <v>17</v>
      </c>
      <c r="B24" s="53">
        <v>11</v>
      </c>
      <c r="C24" s="84" t="s">
        <v>395</v>
      </c>
      <c r="D24" s="84" t="s">
        <v>396</v>
      </c>
      <c r="E24" s="84" t="s">
        <v>354</v>
      </c>
      <c r="F24" s="85">
        <v>38662</v>
      </c>
      <c r="G24" s="84" t="s">
        <v>234</v>
      </c>
      <c r="H24" s="84"/>
      <c r="I24" s="40">
        <v>34.5</v>
      </c>
      <c r="J24" s="9">
        <f t="shared" si="0"/>
        <v>11.5</v>
      </c>
      <c r="K24" s="42">
        <v>0</v>
      </c>
      <c r="L24" s="9">
        <f t="shared" si="1"/>
        <v>0</v>
      </c>
      <c r="M24" s="43">
        <v>52.53</v>
      </c>
      <c r="N24" s="9">
        <f t="shared" si="2"/>
        <v>23.537026461069868</v>
      </c>
      <c r="O24" s="37">
        <f t="shared" si="3"/>
        <v>35.037026461069871</v>
      </c>
      <c r="P24" s="38">
        <f t="shared" si="4"/>
        <v>0.3503702646106987</v>
      </c>
      <c r="Q24" s="98" t="s">
        <v>77</v>
      </c>
      <c r="R24" s="6"/>
      <c r="S24" s="6"/>
      <c r="T24" s="6"/>
      <c r="U24" s="6"/>
      <c r="V24" s="6"/>
      <c r="W24" s="6"/>
    </row>
    <row r="25" spans="1:25" ht="15" customHeight="1" x14ac:dyDescent="0.2">
      <c r="A25" s="54">
        <v>18</v>
      </c>
      <c r="B25" s="53">
        <v>11</v>
      </c>
      <c r="C25" s="92" t="s">
        <v>378</v>
      </c>
      <c r="D25" s="92" t="s">
        <v>379</v>
      </c>
      <c r="E25" s="84" t="s">
        <v>171</v>
      </c>
      <c r="F25" s="85">
        <v>38486</v>
      </c>
      <c r="G25" s="92" t="s">
        <v>148</v>
      </c>
      <c r="H25" s="92"/>
      <c r="I25" s="121">
        <v>25.5</v>
      </c>
      <c r="J25" s="9">
        <f t="shared" si="0"/>
        <v>8.5</v>
      </c>
      <c r="K25" s="46">
        <v>0</v>
      </c>
      <c r="L25" s="9">
        <f t="shared" si="1"/>
        <v>0</v>
      </c>
      <c r="M25" s="46">
        <v>68</v>
      </c>
      <c r="N25" s="9">
        <f t="shared" si="2"/>
        <v>18.182352941176472</v>
      </c>
      <c r="O25" s="37">
        <f t="shared" si="3"/>
        <v>26.682352941176472</v>
      </c>
      <c r="P25" s="38">
        <f t="shared" si="4"/>
        <v>0.26682352941176474</v>
      </c>
      <c r="Q25" s="114" t="s">
        <v>41</v>
      </c>
      <c r="R25" s="6"/>
      <c r="S25" s="6"/>
    </row>
    <row r="26" spans="1:25" ht="15" customHeight="1" x14ac:dyDescent="0.2">
      <c r="A26" s="54">
        <v>19</v>
      </c>
      <c r="B26" s="53">
        <v>11</v>
      </c>
      <c r="C26" s="89" t="s">
        <v>388</v>
      </c>
      <c r="D26" s="92" t="s">
        <v>389</v>
      </c>
      <c r="E26" s="92" t="s">
        <v>336</v>
      </c>
      <c r="F26" s="87">
        <v>38721</v>
      </c>
      <c r="G26" s="89" t="s">
        <v>371</v>
      </c>
      <c r="H26" s="89"/>
      <c r="I26" s="121">
        <v>29</v>
      </c>
      <c r="J26" s="9">
        <f t="shared" si="0"/>
        <v>9.6666666666666661</v>
      </c>
      <c r="K26" s="46"/>
      <c r="L26" s="9">
        <f t="shared" si="1"/>
        <v>0</v>
      </c>
      <c r="M26" s="46">
        <v>91.51</v>
      </c>
      <c r="N26" s="9">
        <f t="shared" si="2"/>
        <v>13.511091683968965</v>
      </c>
      <c r="O26" s="37">
        <f t="shared" si="3"/>
        <v>23.177758350635632</v>
      </c>
      <c r="P26" s="38">
        <f t="shared" si="4"/>
        <v>0.23177758350635633</v>
      </c>
      <c r="Q26" s="98"/>
      <c r="R26" s="6"/>
      <c r="S26" s="6"/>
    </row>
    <row r="27" spans="1:25" ht="15" customHeight="1" x14ac:dyDescent="0.2">
      <c r="A27" s="54">
        <v>20</v>
      </c>
      <c r="B27" s="53">
        <v>11</v>
      </c>
      <c r="C27" s="84" t="s">
        <v>128</v>
      </c>
      <c r="D27" s="84" t="s">
        <v>375</v>
      </c>
      <c r="E27" s="84" t="s">
        <v>376</v>
      </c>
      <c r="F27" s="85">
        <v>38727</v>
      </c>
      <c r="G27" s="84" t="s">
        <v>148</v>
      </c>
      <c r="H27" s="84"/>
      <c r="I27" s="121">
        <v>28.5</v>
      </c>
      <c r="J27" s="9">
        <f t="shared" si="0"/>
        <v>9.5</v>
      </c>
      <c r="K27" s="44"/>
      <c r="L27" s="9">
        <f t="shared" si="1"/>
        <v>0</v>
      </c>
      <c r="M27" s="43"/>
      <c r="N27" s="9" t="e">
        <f t="shared" si="2"/>
        <v>#DIV/0!</v>
      </c>
      <c r="O27" s="37" t="e">
        <f t="shared" si="3"/>
        <v>#DIV/0!</v>
      </c>
      <c r="P27" s="38" t="e">
        <f t="shared" si="4"/>
        <v>#DIV/0!</v>
      </c>
      <c r="Q27" s="98" t="s">
        <v>41</v>
      </c>
      <c r="R27" s="6"/>
      <c r="S27" s="6"/>
    </row>
    <row r="28" spans="1:25" ht="15" customHeight="1" x14ac:dyDescent="0.2">
      <c r="A28" s="54">
        <v>21</v>
      </c>
      <c r="B28" s="53">
        <v>11</v>
      </c>
      <c r="C28" s="92" t="s">
        <v>377</v>
      </c>
      <c r="D28" s="92" t="s">
        <v>123</v>
      </c>
      <c r="E28" s="84" t="s">
        <v>97</v>
      </c>
      <c r="F28" s="85">
        <v>38802</v>
      </c>
      <c r="G28" s="92" t="s">
        <v>148</v>
      </c>
      <c r="H28" s="92"/>
      <c r="I28" s="121">
        <v>21.5</v>
      </c>
      <c r="J28" s="9">
        <f t="shared" si="0"/>
        <v>7.166666666666667</v>
      </c>
      <c r="K28" s="46"/>
      <c r="L28" s="9">
        <f t="shared" si="1"/>
        <v>0</v>
      </c>
      <c r="M28" s="46"/>
      <c r="N28" s="9" t="e">
        <f t="shared" si="2"/>
        <v>#DIV/0!</v>
      </c>
      <c r="O28" s="37" t="e">
        <f t="shared" si="3"/>
        <v>#DIV/0!</v>
      </c>
      <c r="P28" s="38" t="e">
        <f t="shared" si="4"/>
        <v>#DIV/0!</v>
      </c>
      <c r="Q28" s="114" t="s">
        <v>41</v>
      </c>
      <c r="R28" s="6"/>
      <c r="S28" s="6"/>
    </row>
    <row r="29" spans="1:25" ht="15" customHeight="1" x14ac:dyDescent="0.2">
      <c r="A29" s="54">
        <v>22</v>
      </c>
      <c r="B29" s="53">
        <v>11</v>
      </c>
      <c r="C29" s="86" t="s">
        <v>386</v>
      </c>
      <c r="D29" s="86" t="s">
        <v>301</v>
      </c>
      <c r="E29" s="86" t="s">
        <v>182</v>
      </c>
      <c r="F29" s="110">
        <v>38873</v>
      </c>
      <c r="G29" s="86" t="s">
        <v>231</v>
      </c>
      <c r="H29" s="86"/>
      <c r="I29" s="121">
        <v>30</v>
      </c>
      <c r="J29" s="9">
        <f t="shared" si="0"/>
        <v>10</v>
      </c>
      <c r="K29" s="44"/>
      <c r="L29" s="9">
        <f t="shared" si="1"/>
        <v>0</v>
      </c>
      <c r="M29" s="43"/>
      <c r="N29" s="9" t="e">
        <f t="shared" si="2"/>
        <v>#DIV/0!</v>
      </c>
      <c r="O29" s="37" t="e">
        <f t="shared" si="3"/>
        <v>#DIV/0!</v>
      </c>
      <c r="P29" s="38" t="e">
        <f t="shared" si="4"/>
        <v>#DIV/0!</v>
      </c>
      <c r="Q29" s="115" t="s">
        <v>53</v>
      </c>
      <c r="R29" s="6"/>
      <c r="S29" s="6"/>
    </row>
    <row r="30" spans="1:25" ht="15" customHeight="1" x14ac:dyDescent="0.2">
      <c r="B30" s="55" t="s">
        <v>101</v>
      </c>
      <c r="D30" s="32" t="s">
        <v>421</v>
      </c>
      <c r="F30" s="32"/>
      <c r="I30" s="79"/>
      <c r="R30" s="24"/>
      <c r="S30" s="24"/>
      <c r="T30" s="6"/>
      <c r="U30" s="6"/>
      <c r="V30" s="6"/>
      <c r="W30" s="6"/>
      <c r="X30" s="6"/>
      <c r="Y30" s="6"/>
    </row>
    <row r="31" spans="1:25" ht="15" customHeight="1" x14ac:dyDescent="0.2">
      <c r="B31" s="55"/>
      <c r="F31" s="32"/>
      <c r="I31" s="79"/>
      <c r="R31" s="24"/>
      <c r="S31" s="24"/>
      <c r="T31" s="6"/>
      <c r="U31" s="6"/>
    </row>
    <row r="32" spans="1:25" ht="15" customHeight="1" x14ac:dyDescent="0.2">
      <c r="B32" s="55"/>
      <c r="F32" s="32"/>
      <c r="I32" s="79"/>
      <c r="R32" s="24"/>
      <c r="S32" s="24"/>
      <c r="T32" s="6"/>
      <c r="U32" s="6"/>
    </row>
    <row r="33" spans="2:21" ht="15" customHeight="1" x14ac:dyDescent="0.2">
      <c r="B33" s="55" t="s">
        <v>100</v>
      </c>
      <c r="D33" s="32" t="s">
        <v>102</v>
      </c>
      <c r="F33" s="32"/>
      <c r="I33" s="79"/>
      <c r="R33" s="24"/>
      <c r="S33" s="24"/>
      <c r="T33" s="6"/>
      <c r="U33" s="6"/>
    </row>
    <row r="34" spans="2:21" ht="15" customHeight="1" x14ac:dyDescent="0.2">
      <c r="B34" s="55"/>
      <c r="D34" s="32" t="s">
        <v>422</v>
      </c>
      <c r="F34" s="32"/>
      <c r="I34" s="79"/>
      <c r="R34" s="24"/>
      <c r="S34" s="24"/>
      <c r="T34" s="6"/>
      <c r="U34" s="6"/>
    </row>
    <row r="35" spans="2:21" ht="15" customHeight="1" x14ac:dyDescent="0.2">
      <c r="B35" s="55"/>
      <c r="D35" s="32" t="s">
        <v>104</v>
      </c>
      <c r="F35" s="32"/>
      <c r="I35" s="79"/>
      <c r="R35" s="24"/>
      <c r="S35" s="24"/>
      <c r="T35" s="6"/>
      <c r="U35" s="6"/>
    </row>
    <row r="36" spans="2:21" ht="15" customHeight="1" x14ac:dyDescent="0.2">
      <c r="B36" s="55"/>
      <c r="D36" s="32" t="s">
        <v>105</v>
      </c>
      <c r="F36" s="32" t="s">
        <v>408</v>
      </c>
      <c r="I36" s="79"/>
      <c r="R36" s="24"/>
      <c r="S36" s="24"/>
      <c r="T36" s="6"/>
      <c r="U36" s="6"/>
    </row>
    <row r="37" spans="2:21" ht="15" customHeight="1" x14ac:dyDescent="0.2">
      <c r="B37" s="55"/>
      <c r="D37" s="32" t="s">
        <v>423</v>
      </c>
      <c r="F37" s="32"/>
      <c r="I37" s="79"/>
      <c r="R37" s="24"/>
      <c r="S37" s="24"/>
      <c r="T37" s="6"/>
      <c r="U37" s="6"/>
    </row>
    <row r="38" spans="2:21" ht="15" customHeight="1" x14ac:dyDescent="0.2">
      <c r="B38" s="119"/>
      <c r="F38" s="32"/>
      <c r="I38" s="39"/>
      <c r="K38" s="39"/>
      <c r="R38" s="24"/>
      <c r="S38" s="24"/>
    </row>
    <row r="39" spans="2:21" ht="15" customHeight="1" x14ac:dyDescent="0.2">
      <c r="R39" s="6"/>
      <c r="S39" s="6"/>
    </row>
    <row r="40" spans="2:21" ht="15" customHeight="1" x14ac:dyDescent="0.2">
      <c r="R40" s="6"/>
      <c r="S40" s="6"/>
    </row>
    <row r="41" spans="2:21" ht="15" customHeight="1" x14ac:dyDescent="0.2">
      <c r="R41" s="6"/>
      <c r="S41" s="6"/>
    </row>
    <row r="42" spans="2:21" ht="15" customHeight="1" x14ac:dyDescent="0.2">
      <c r="R42" s="6"/>
      <c r="S42" s="6"/>
    </row>
    <row r="43" spans="2:21" ht="15" customHeight="1" x14ac:dyDescent="0.2">
      <c r="R43" s="6"/>
      <c r="S43" s="6"/>
    </row>
    <row r="44" spans="2:21" ht="15" customHeight="1" x14ac:dyDescent="0.2">
      <c r="R44" s="6"/>
      <c r="S44" s="6"/>
    </row>
    <row r="45" spans="2:21" ht="15" customHeight="1" x14ac:dyDescent="0.2">
      <c r="R45" s="6"/>
      <c r="S45" s="6"/>
    </row>
    <row r="46" spans="2:21" ht="15" customHeight="1" x14ac:dyDescent="0.2">
      <c r="R46" s="6"/>
      <c r="S46" s="6"/>
    </row>
    <row r="47" spans="2:21" ht="15" customHeight="1" x14ac:dyDescent="0.2">
      <c r="R47" s="6"/>
      <c r="S47" s="6"/>
    </row>
    <row r="48" spans="2:21" ht="15" customHeight="1" x14ac:dyDescent="0.2">
      <c r="R48" s="6"/>
      <c r="S48" s="6"/>
    </row>
  </sheetData>
  <autoFilter ref="A6:Q7">
    <filterColumn colId="8" showButton="0"/>
    <filterColumn colId="10" showButton="0"/>
    <filterColumn colId="12" showButton="0"/>
    <sortState ref="A9:Z48">
      <sortCondition descending="1" ref="O6:O7"/>
    </sortState>
  </autoFilter>
  <sortState ref="A8:Q46">
    <sortCondition descending="1" ref="O8:O46"/>
  </sortState>
  <mergeCells count="16">
    <mergeCell ref="V6:W6"/>
    <mergeCell ref="Q6:Q7"/>
    <mergeCell ref="I6:J6"/>
    <mergeCell ref="K6:L6"/>
    <mergeCell ref="A2:Q2"/>
    <mergeCell ref="A3:Q3"/>
    <mergeCell ref="A4:Q4"/>
    <mergeCell ref="A6:A7"/>
    <mergeCell ref="B6:B7"/>
    <mergeCell ref="F6:F7"/>
    <mergeCell ref="G6:G7"/>
    <mergeCell ref="M6:N6"/>
    <mergeCell ref="O6:O7"/>
    <mergeCell ref="P6:P7"/>
    <mergeCell ref="R6:S6"/>
    <mergeCell ref="T6:U6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мальчики</vt:lpstr>
      <vt:lpstr>8 мальчики</vt:lpstr>
      <vt:lpstr>9 мальчики</vt:lpstr>
      <vt:lpstr>10 мальчики</vt:lpstr>
      <vt:lpstr>11 мальчики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SamijLuchshijChel</cp:lastModifiedBy>
  <cp:lastPrinted>2022-12-22T05:24:03Z</cp:lastPrinted>
  <dcterms:created xsi:type="dcterms:W3CDTF">2011-09-15T07:41:43Z</dcterms:created>
  <dcterms:modified xsi:type="dcterms:W3CDTF">2022-12-22T05:28:28Z</dcterms:modified>
</cp:coreProperties>
</file>