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9348" activeTab="4"/>
  </bookViews>
  <sheets>
    <sheet name="7 мальчики" sheetId="14" r:id="rId1"/>
    <sheet name="8 мальчики" sheetId="13" r:id="rId2"/>
    <sheet name="9 мальчики" sheetId="10" r:id="rId3"/>
    <sheet name="10 мальчики" sheetId="6" r:id="rId4"/>
    <sheet name="11 мальчики" sheetId="12" r:id="rId5"/>
  </sheets>
  <externalReferences>
    <externalReference r:id="rId6"/>
  </externalReferences>
  <definedNames>
    <definedName name="_xlnm._FilterDatabase" localSheetId="3" hidden="1">'10 мальчики'!$C$6:$P$27</definedName>
    <definedName name="_xlnm._FilterDatabase" localSheetId="4" hidden="1">'11 мальчики'!$A$6:$Q$7</definedName>
    <definedName name="_xlnm._FilterDatabase" localSheetId="0" hidden="1">'7 мальчики'!$A$6:$Q$7</definedName>
    <definedName name="_xlnm._FilterDatabase" localSheetId="1" hidden="1">'8 мальчики'!$A$6:$Q$7</definedName>
    <definedName name="_xlnm._FilterDatabase" localSheetId="2" hidden="1">'9 мальчики'!$A$6:$Q$45</definedName>
  </definedNames>
  <calcPr calcId="124519"/>
</workbook>
</file>

<file path=xl/calcChain.xml><?xml version="1.0" encoding="utf-8"?>
<calcChain xmlns="http://schemas.openxmlformats.org/spreadsheetml/2006/main">
  <c r="W8" i="12"/>
  <c r="W8" i="6"/>
  <c r="Y8" i="10"/>
  <c r="Y8" i="13"/>
  <c r="Y8" i="14"/>
  <c r="L51" i="10"/>
  <c r="G20" i="12"/>
  <c r="L26" i="10"/>
  <c r="L11"/>
  <c r="L41"/>
  <c r="L17"/>
  <c r="L29"/>
  <c r="L19"/>
  <c r="L18"/>
  <c r="L36"/>
  <c r="J26"/>
  <c r="J11"/>
  <c r="J41"/>
  <c r="J17"/>
  <c r="J29"/>
  <c r="J19"/>
  <c r="J18"/>
  <c r="J36"/>
  <c r="L23" i="14" l="1"/>
  <c r="L34"/>
  <c r="L30"/>
  <c r="L37"/>
  <c r="L24"/>
  <c r="L8"/>
  <c r="L19"/>
  <c r="L36"/>
  <c r="L22"/>
  <c r="L12"/>
  <c r="L26"/>
  <c r="L31"/>
  <c r="L14"/>
  <c r="L13"/>
  <c r="L10"/>
  <c r="L33"/>
  <c r="L38"/>
  <c r="L25"/>
  <c r="L32"/>
  <c r="L16"/>
  <c r="J34"/>
  <c r="J30"/>
  <c r="J37"/>
  <c r="J24"/>
  <c r="J8"/>
  <c r="J19"/>
  <c r="J36"/>
  <c r="J22"/>
  <c r="J12"/>
  <c r="J26"/>
  <c r="J31"/>
  <c r="J14"/>
  <c r="J13"/>
  <c r="J10"/>
  <c r="J33"/>
  <c r="J38"/>
  <c r="J25"/>
  <c r="J32"/>
  <c r="J16"/>
  <c r="J12" i="12" l="1"/>
  <c r="J23" l="1"/>
  <c r="J22"/>
  <c r="J8"/>
  <c r="J29"/>
  <c r="J11"/>
  <c r="J21"/>
  <c r="J28"/>
  <c r="J14"/>
  <c r="J15"/>
  <c r="J10"/>
  <c r="J9"/>
  <c r="J13"/>
  <c r="J24"/>
  <c r="J19"/>
  <c r="J17"/>
  <c r="J18"/>
  <c r="J20"/>
  <c r="J25"/>
  <c r="J27"/>
  <c r="J26"/>
  <c r="J16"/>
  <c r="J34" i="6"/>
  <c r="J28"/>
  <c r="J19"/>
  <c r="J37"/>
  <c r="J12"/>
  <c r="J26"/>
  <c r="J17"/>
  <c r="J21"/>
  <c r="J24"/>
  <c r="J18"/>
  <c r="J15"/>
  <c r="J30"/>
  <c r="J25"/>
  <c r="J33"/>
  <c r="J29"/>
  <c r="J16"/>
  <c r="J32"/>
  <c r="J13"/>
  <c r="J22"/>
  <c r="J9"/>
  <c r="J35"/>
  <c r="J27"/>
  <c r="J11"/>
  <c r="J8"/>
  <c r="J20"/>
  <c r="J23"/>
  <c r="J10"/>
  <c r="J14"/>
  <c r="J36"/>
  <c r="J31"/>
  <c r="J49" i="10"/>
  <c r="J23"/>
  <c r="J37"/>
  <c r="J40"/>
  <c r="J15"/>
  <c r="J53"/>
  <c r="J38"/>
  <c r="J24"/>
  <c r="J10"/>
  <c r="J47"/>
  <c r="J52"/>
  <c r="J50"/>
  <c r="J13"/>
  <c r="J32"/>
  <c r="J25"/>
  <c r="J33"/>
  <c r="J20"/>
  <c r="J14"/>
  <c r="J35"/>
  <c r="J31"/>
  <c r="J39"/>
  <c r="J44"/>
  <c r="J12"/>
  <c r="J22"/>
  <c r="J42"/>
  <c r="J45"/>
  <c r="J30"/>
  <c r="J9"/>
  <c r="J28"/>
  <c r="J27"/>
  <c r="J46"/>
  <c r="J8"/>
  <c r="J34"/>
  <c r="J48"/>
  <c r="J16"/>
  <c r="J43"/>
  <c r="J21"/>
  <c r="J38" i="13"/>
  <c r="J22"/>
  <c r="J8"/>
  <c r="J34"/>
  <c r="J28"/>
  <c r="J39"/>
  <c r="J21"/>
  <c r="J40"/>
  <c r="J33"/>
  <c r="J13"/>
  <c r="J41"/>
  <c r="J29"/>
  <c r="J11"/>
  <c r="J19"/>
  <c r="J27"/>
  <c r="J20"/>
  <c r="J9"/>
  <c r="J24"/>
  <c r="J37"/>
  <c r="J26"/>
  <c r="J25"/>
  <c r="J14"/>
  <c r="J18"/>
  <c r="J32"/>
  <c r="J30"/>
  <c r="J35"/>
  <c r="J17"/>
  <c r="J42"/>
  <c r="J10"/>
  <c r="J16"/>
  <c r="J15"/>
  <c r="J36"/>
  <c r="J31"/>
  <c r="J23"/>
  <c r="J12"/>
  <c r="J18" i="14"/>
  <c r="J35"/>
  <c r="J17"/>
  <c r="J29"/>
  <c r="J20"/>
  <c r="J15"/>
  <c r="J11"/>
  <c r="J9"/>
  <c r="J21"/>
  <c r="J23"/>
  <c r="J27"/>
  <c r="J28"/>
  <c r="N19" l="1"/>
  <c r="O19" s="1"/>
  <c r="P19" s="1"/>
  <c r="N10"/>
  <c r="O10" s="1"/>
  <c r="P10" s="1"/>
  <c r="N14"/>
  <c r="O14" s="1"/>
  <c r="P14" s="1"/>
  <c r="N8"/>
  <c r="O8" s="1"/>
  <c r="P8" s="1"/>
  <c r="N13"/>
  <c r="O13" s="1"/>
  <c r="P13" s="1"/>
  <c r="N24"/>
  <c r="O24" s="1"/>
  <c r="P24" s="1"/>
  <c r="N37"/>
  <c r="O37" s="1"/>
  <c r="P37" s="1"/>
  <c r="N31"/>
  <c r="O31" s="1"/>
  <c r="P31" s="1"/>
  <c r="N16"/>
  <c r="O16" s="1"/>
  <c r="P16" s="1"/>
  <c r="N34"/>
  <c r="O34" s="1"/>
  <c r="P34" s="1"/>
  <c r="N25"/>
  <c r="O25" s="1"/>
  <c r="P25" s="1"/>
  <c r="N30"/>
  <c r="O30" s="1"/>
  <c r="P30" s="1"/>
  <c r="N26"/>
  <c r="O26" s="1"/>
  <c r="P26" s="1"/>
  <c r="N32"/>
  <c r="O32" s="1"/>
  <c r="P32" s="1"/>
  <c r="N12"/>
  <c r="O12" s="1"/>
  <c r="P12" s="1"/>
  <c r="N22"/>
  <c r="O22" s="1"/>
  <c r="P22" s="1"/>
  <c r="N38"/>
  <c r="O38" s="1"/>
  <c r="P38" s="1"/>
  <c r="N36"/>
  <c r="O36" s="1"/>
  <c r="P36" s="1"/>
  <c r="N33"/>
  <c r="O33" s="1"/>
  <c r="P33" s="1"/>
  <c r="N12" i="12"/>
  <c r="L12"/>
  <c r="N51" i="10"/>
  <c r="O51" s="1"/>
  <c r="P51" s="1"/>
  <c r="N36" l="1"/>
  <c r="O36" s="1"/>
  <c r="P36" s="1"/>
  <c r="N18"/>
  <c r="O18" s="1"/>
  <c r="P18" s="1"/>
  <c r="N19"/>
  <c r="O19" s="1"/>
  <c r="P19" s="1"/>
  <c r="N29"/>
  <c r="O29" s="1"/>
  <c r="P29" s="1"/>
  <c r="N17"/>
  <c r="O17" s="1"/>
  <c r="P17" s="1"/>
  <c r="N41"/>
  <c r="O41" s="1"/>
  <c r="P41" s="1"/>
  <c r="N43"/>
  <c r="N21"/>
  <c r="N8"/>
  <c r="L8" i="12"/>
  <c r="L23"/>
  <c r="L22"/>
  <c r="N8"/>
  <c r="N23"/>
  <c r="N22"/>
  <c r="N33" i="6"/>
  <c r="N13"/>
  <c r="N11"/>
  <c r="N8"/>
  <c r="N20"/>
  <c r="N16"/>
  <c r="N9"/>
  <c r="N23"/>
  <c r="N36"/>
  <c r="N35"/>
  <c r="N10"/>
  <c r="N31"/>
  <c r="N27"/>
  <c r="N29"/>
  <c r="N14"/>
  <c r="N22"/>
  <c r="N32"/>
  <c r="L36" i="13"/>
  <c r="L31"/>
  <c r="L23"/>
  <c r="L15"/>
  <c r="L16"/>
  <c r="L12"/>
  <c r="N27" i="12"/>
  <c r="N24"/>
  <c r="N19"/>
  <c r="N26"/>
  <c r="N10"/>
  <c r="N17"/>
  <c r="N16"/>
  <c r="N9"/>
  <c r="N18"/>
  <c r="N15"/>
  <c r="N13"/>
  <c r="N20"/>
  <c r="N25"/>
  <c r="L20" i="6"/>
  <c r="L31"/>
  <c r="L23"/>
  <c r="L36"/>
  <c r="L10"/>
  <c r="L14"/>
  <c r="N18" i="13"/>
  <c r="N10"/>
  <c r="N23"/>
  <c r="N32"/>
  <c r="N12"/>
  <c r="N25"/>
  <c r="N17"/>
  <c r="N36"/>
  <c r="N14"/>
  <c r="N42"/>
  <c r="N30"/>
  <c r="N16"/>
  <c r="N35"/>
  <c r="N15"/>
  <c r="N31"/>
  <c r="N29" i="14"/>
  <c r="N39" i="13"/>
  <c r="N33"/>
  <c r="N24"/>
  <c r="N21"/>
  <c r="N9"/>
  <c r="N37"/>
  <c r="N13"/>
  <c r="N26"/>
  <c r="N34"/>
  <c r="O23" i="12" l="1"/>
  <c r="P23" s="1"/>
  <c r="O8"/>
  <c r="P8" s="1"/>
  <c r="O15" i="13"/>
  <c r="P15" s="1"/>
  <c r="O16"/>
  <c r="P16" s="1"/>
  <c r="O23"/>
  <c r="P23" s="1"/>
  <c r="O31"/>
  <c r="P31" s="1"/>
  <c r="O36"/>
  <c r="P36" s="1"/>
  <c r="O12"/>
  <c r="P12" s="1"/>
  <c r="O22" i="12"/>
  <c r="P22" s="1"/>
  <c r="O10" i="6"/>
  <c r="P10" s="1"/>
  <c r="O20"/>
  <c r="P20" s="1"/>
  <c r="O36"/>
  <c r="P36" s="1"/>
  <c r="O23"/>
  <c r="P23" s="1"/>
  <c r="O31"/>
  <c r="P31" s="1"/>
  <c r="O14"/>
  <c r="P14" s="1"/>
  <c r="L22" i="13"/>
  <c r="L14"/>
  <c r="O14" s="1"/>
  <c r="N23" i="14"/>
  <c r="O23" s="1"/>
  <c r="N35"/>
  <c r="L27"/>
  <c r="L18"/>
  <c r="L21"/>
  <c r="L28"/>
  <c r="L20"/>
  <c r="L17"/>
  <c r="L15"/>
  <c r="N18"/>
  <c r="N11"/>
  <c r="N21"/>
  <c r="N20"/>
  <c r="N9"/>
  <c r="N17"/>
  <c r="L35"/>
  <c r="N28"/>
  <c r="N15"/>
  <c r="N27"/>
  <c r="L11"/>
  <c r="L9"/>
  <c r="L29"/>
  <c r="O29" s="1"/>
  <c r="N11" i="13"/>
  <c r="N19"/>
  <c r="N20"/>
  <c r="L26"/>
  <c r="O26" s="1"/>
  <c r="L21"/>
  <c r="O21" s="1"/>
  <c r="L13"/>
  <c r="O13" s="1"/>
  <c r="L42"/>
  <c r="O42" s="1"/>
  <c r="L20"/>
  <c r="L9"/>
  <c r="O9" s="1"/>
  <c r="L24"/>
  <c r="O24" s="1"/>
  <c r="L28"/>
  <c r="L39"/>
  <c r="O39" s="1"/>
  <c r="L32"/>
  <c r="O32" s="1"/>
  <c r="L10"/>
  <c r="O10" s="1"/>
  <c r="L35"/>
  <c r="O35" s="1"/>
  <c r="L29"/>
  <c r="L40"/>
  <c r="L19"/>
  <c r="L11"/>
  <c r="L27"/>
  <c r="L25"/>
  <c r="O25" s="1"/>
  <c r="L38"/>
  <c r="L34"/>
  <c r="O34" s="1"/>
  <c r="L30"/>
  <c r="O30" s="1"/>
  <c r="N40"/>
  <c r="L41"/>
  <c r="N22"/>
  <c r="N28"/>
  <c r="N29"/>
  <c r="N41"/>
  <c r="N8"/>
  <c r="N27"/>
  <c r="N38"/>
  <c r="L37"/>
  <c r="O37" s="1"/>
  <c r="L17"/>
  <c r="O17" s="1"/>
  <c r="L8"/>
  <c r="L33"/>
  <c r="O33" s="1"/>
  <c r="L18"/>
  <c r="O18" s="1"/>
  <c r="O18" i="14" l="1"/>
  <c r="P18" s="1"/>
  <c r="O20"/>
  <c r="P20" s="1"/>
  <c r="O35"/>
  <c r="P35" s="1"/>
  <c r="O20" i="13"/>
  <c r="P20" s="1"/>
  <c r="O8"/>
  <c r="P8" s="1"/>
  <c r="O27"/>
  <c r="P27" s="1"/>
  <c r="O41"/>
  <c r="P41" s="1"/>
  <c r="O11"/>
  <c r="P11" s="1"/>
  <c r="O19"/>
  <c r="P19" s="1"/>
  <c r="O40"/>
  <c r="P40" s="1"/>
  <c r="O22"/>
  <c r="P22" s="1"/>
  <c r="O29"/>
  <c r="P29" s="1"/>
  <c r="O28"/>
  <c r="P28" s="1"/>
  <c r="O11" i="14"/>
  <c r="P11" s="1"/>
  <c r="P23"/>
  <c r="O17"/>
  <c r="P17" s="1"/>
  <c r="O28"/>
  <c r="P28" s="1"/>
  <c r="O9"/>
  <c r="P9" s="1"/>
  <c r="O21"/>
  <c r="P21" s="1"/>
  <c r="O15"/>
  <c r="P15" s="1"/>
  <c r="O27"/>
  <c r="P27" s="1"/>
  <c r="O38" i="13"/>
  <c r="P38" s="1"/>
  <c r="P29" i="14"/>
  <c r="P13" i="13"/>
  <c r="P26"/>
  <c r="P42"/>
  <c r="P9"/>
  <c r="P34"/>
  <c r="P21"/>
  <c r="P25"/>
  <c r="P30"/>
  <c r="P10"/>
  <c r="P35"/>
  <c r="P24"/>
  <c r="P37"/>
  <c r="P32"/>
  <c r="P14"/>
  <c r="P39"/>
  <c r="P33"/>
  <c r="P18"/>
  <c r="P17"/>
  <c r="L14" i="12"/>
  <c r="N21" l="1"/>
  <c r="L27"/>
  <c r="O27" s="1"/>
  <c r="L11"/>
  <c r="L29"/>
  <c r="L21"/>
  <c r="L13"/>
  <c r="O13" s="1"/>
  <c r="L19"/>
  <c r="O19" s="1"/>
  <c r="N14"/>
  <c r="O14" s="1"/>
  <c r="N11"/>
  <c r="N29"/>
  <c r="L24"/>
  <c r="O24" s="1"/>
  <c r="L25"/>
  <c r="O25" s="1"/>
  <c r="L16"/>
  <c r="O16" s="1"/>
  <c r="L26"/>
  <c r="O26" s="1"/>
  <c r="L10"/>
  <c r="O10" s="1"/>
  <c r="L20"/>
  <c r="O20" s="1"/>
  <c r="L17"/>
  <c r="O17" s="1"/>
  <c r="L18"/>
  <c r="O18" s="1"/>
  <c r="L9"/>
  <c r="O9" s="1"/>
  <c r="L15"/>
  <c r="O15" s="1"/>
  <c r="L28"/>
  <c r="N28"/>
  <c r="O12" l="1"/>
  <c r="P12" s="1"/>
  <c r="O28"/>
  <c r="P28" s="1"/>
  <c r="O29"/>
  <c r="P29" s="1"/>
  <c r="O11"/>
  <c r="P11" s="1"/>
  <c r="O21"/>
  <c r="P21" s="1"/>
  <c r="P13"/>
  <c r="P14"/>
  <c r="P27"/>
  <c r="P20"/>
  <c r="P26"/>
  <c r="P18"/>
  <c r="P16"/>
  <c r="P19"/>
  <c r="P17"/>
  <c r="P10"/>
  <c r="P24"/>
  <c r="P15"/>
  <c r="P9"/>
  <c r="P25"/>
  <c r="N25" i="10" l="1"/>
  <c r="N27"/>
  <c r="N50"/>
  <c r="N13"/>
  <c r="N14"/>
  <c r="N35"/>
  <c r="N26"/>
  <c r="N48"/>
  <c r="N52"/>
  <c r="N45"/>
  <c r="N12"/>
  <c r="N10"/>
  <c r="N47"/>
  <c r="N32"/>
  <c r="N34"/>
  <c r="N23"/>
  <c r="L16"/>
  <c r="L14"/>
  <c r="L35"/>
  <c r="L48"/>
  <c r="L52"/>
  <c r="L45"/>
  <c r="L8"/>
  <c r="O8" s="1"/>
  <c r="L10"/>
  <c r="L47"/>
  <c r="L32"/>
  <c r="L34"/>
  <c r="L23"/>
  <c r="L27"/>
  <c r="L13"/>
  <c r="L12"/>
  <c r="L25"/>
  <c r="L50"/>
  <c r="N31"/>
  <c r="N16"/>
  <c r="L31"/>
  <c r="N22"/>
  <c r="N24"/>
  <c r="N33"/>
  <c r="N49"/>
  <c r="N38"/>
  <c r="N15"/>
  <c r="N40"/>
  <c r="N53"/>
  <c r="N42"/>
  <c r="N30"/>
  <c r="N37"/>
  <c r="N44"/>
  <c r="N11"/>
  <c r="O11" s="1"/>
  <c r="P11" s="1"/>
  <c r="N20"/>
  <c r="N39"/>
  <c r="N28"/>
  <c r="N9"/>
  <c r="N46"/>
  <c r="L22"/>
  <c r="L24"/>
  <c r="L33"/>
  <c r="L49"/>
  <c r="L38"/>
  <c r="L15"/>
  <c r="L40"/>
  <c r="L53"/>
  <c r="L42"/>
  <c r="L30"/>
  <c r="L37"/>
  <c r="L44"/>
  <c r="L20"/>
  <c r="L21"/>
  <c r="O21" s="1"/>
  <c r="L43"/>
  <c r="O43" s="1"/>
  <c r="L39"/>
  <c r="L28"/>
  <c r="L9"/>
  <c r="L46"/>
  <c r="O49" l="1"/>
  <c r="P49" s="1"/>
  <c r="O13"/>
  <c r="P13" s="1"/>
  <c r="O46"/>
  <c r="P46" s="1"/>
  <c r="O9"/>
  <c r="P9" s="1"/>
  <c r="O30"/>
  <c r="P30" s="1"/>
  <c r="O33"/>
  <c r="P33" s="1"/>
  <c r="O45"/>
  <c r="P45" s="1"/>
  <c r="O42"/>
  <c r="P42" s="1"/>
  <c r="O23"/>
  <c r="P23" s="1"/>
  <c r="O52"/>
  <c r="P52" s="1"/>
  <c r="O50"/>
  <c r="P50" s="1"/>
  <c r="O28"/>
  <c r="P28" s="1"/>
  <c r="O20"/>
  <c r="P20" s="1"/>
  <c r="O53"/>
  <c r="P53" s="1"/>
  <c r="O24"/>
  <c r="P24" s="1"/>
  <c r="O34"/>
  <c r="P34" s="1"/>
  <c r="O48"/>
  <c r="P48" s="1"/>
  <c r="O27"/>
  <c r="P27" s="1"/>
  <c r="O40"/>
  <c r="P40" s="1"/>
  <c r="O32"/>
  <c r="P32" s="1"/>
  <c r="O26"/>
  <c r="P26" s="1"/>
  <c r="O25"/>
  <c r="P25" s="1"/>
  <c r="O39"/>
  <c r="P39" s="1"/>
  <c r="O15"/>
  <c r="P15" s="1"/>
  <c r="O47"/>
  <c r="P47" s="1"/>
  <c r="O35"/>
  <c r="P35" s="1"/>
  <c r="O44"/>
  <c r="P44" s="1"/>
  <c r="O38"/>
  <c r="P38" s="1"/>
  <c r="O22"/>
  <c r="P22" s="1"/>
  <c r="O16"/>
  <c r="P16" s="1"/>
  <c r="O10"/>
  <c r="P10" s="1"/>
  <c r="O14"/>
  <c r="P14" s="1"/>
  <c r="O37"/>
  <c r="P37" s="1"/>
  <c r="O31"/>
  <c r="P31" s="1"/>
  <c r="O12"/>
  <c r="P12" s="1"/>
  <c r="L12" i="6"/>
  <c r="L28"/>
  <c r="N28"/>
  <c r="N12"/>
  <c r="P8" i="10"/>
  <c r="L17" i="6"/>
  <c r="L11"/>
  <c r="O11" s="1"/>
  <c r="P43" i="10"/>
  <c r="P21"/>
  <c r="N17" i="6"/>
  <c r="N30"/>
  <c r="N34"/>
  <c r="N25"/>
  <c r="L9"/>
  <c r="O9" s="1"/>
  <c r="L33"/>
  <c r="L30"/>
  <c r="L34"/>
  <c r="L8"/>
  <c r="O8" s="1"/>
  <c r="L35"/>
  <c r="O35" s="1"/>
  <c r="L25"/>
  <c r="O17" l="1"/>
  <c r="P17" s="1"/>
  <c r="O25"/>
  <c r="P25" s="1"/>
  <c r="O34"/>
  <c r="P34" s="1"/>
  <c r="O12"/>
  <c r="P12" s="1"/>
  <c r="O28"/>
  <c r="P28" s="1"/>
  <c r="O30"/>
  <c r="P30" s="1"/>
  <c r="O33"/>
  <c r="P33" s="1"/>
  <c r="P35"/>
  <c r="P9"/>
  <c r="P8"/>
  <c r="N15" l="1"/>
  <c r="N21"/>
  <c r="N18"/>
  <c r="N19"/>
  <c r="N26"/>
  <c r="L15"/>
  <c r="L13"/>
  <c r="L21"/>
  <c r="L18"/>
  <c r="L19"/>
  <c r="L26"/>
  <c r="L29"/>
  <c r="O29" s="1"/>
  <c r="L22"/>
  <c r="O22" s="1"/>
  <c r="L16"/>
  <c r="O16" s="1"/>
  <c r="N37"/>
  <c r="N24"/>
  <c r="L24"/>
  <c r="L37"/>
  <c r="L32"/>
  <c r="O32" s="1"/>
  <c r="L27"/>
  <c r="O27" s="1"/>
  <c r="O18" l="1"/>
  <c r="P18" s="1"/>
  <c r="O21"/>
  <c r="P21" s="1"/>
  <c r="O24"/>
  <c r="P24" s="1"/>
  <c r="O37"/>
  <c r="P37" s="1"/>
  <c r="O26"/>
  <c r="P26" s="1"/>
  <c r="O13"/>
  <c r="P13" s="1"/>
  <c r="O19"/>
  <c r="P19" s="1"/>
  <c r="O15"/>
  <c r="P15" s="1"/>
  <c r="P11"/>
  <c r="P27"/>
  <c r="P29"/>
  <c r="P32"/>
  <c r="P16"/>
  <c r="P22"/>
</calcChain>
</file>

<file path=xl/sharedStrings.xml><?xml version="1.0" encoding="utf-8"?>
<sst xmlns="http://schemas.openxmlformats.org/spreadsheetml/2006/main" count="1023" uniqueCount="413">
  <si>
    <t>№</t>
  </si>
  <si>
    <t>Дата рождения</t>
  </si>
  <si>
    <t>Образовательное учреждение</t>
  </si>
  <si>
    <t>Фамилия, имя, отчество учителя (полностью)</t>
  </si>
  <si>
    <t xml:space="preserve">ПРОТОКОЛ </t>
  </si>
  <si>
    <t>Всего баллов</t>
  </si>
  <si>
    <t>Процент выполнения</t>
  </si>
  <si>
    <t>Балл</t>
  </si>
  <si>
    <t>Результат</t>
  </si>
  <si>
    <t>Теоретико-методический  тур  (мах 20 б.)</t>
  </si>
  <si>
    <t>БАСКЕТБОЛ</t>
  </si>
  <si>
    <t>АКРОБАТИКА</t>
  </si>
  <si>
    <t>ТЕОРИЯ</t>
  </si>
  <si>
    <t>Максим.</t>
  </si>
  <si>
    <t xml:space="preserve">  </t>
  </si>
  <si>
    <t>фамилия</t>
  </si>
  <si>
    <t>имя</t>
  </si>
  <si>
    <t>отчество</t>
  </si>
  <si>
    <t>Имя</t>
  </si>
  <si>
    <t>Отчество</t>
  </si>
  <si>
    <t>статус участника</t>
  </si>
  <si>
    <t>Статус участника</t>
  </si>
  <si>
    <t>класс</t>
  </si>
  <si>
    <t xml:space="preserve"> </t>
  </si>
  <si>
    <t>Практика № 2 (баскетбол)                 (мах 40 б.)</t>
  </si>
  <si>
    <t>Практика № 1 (гимнастика)          (мах 40 б.)</t>
  </si>
  <si>
    <t>результат</t>
  </si>
  <si>
    <t>Прошкин С.Н.</t>
  </si>
  <si>
    <t>муниципального этапа Всероссийской олимпиады школьников 2023-2024 уч. год    Физическая культура 7  класс (мальчики)</t>
  </si>
  <si>
    <t>Максимальный балл -100                                                                                             Дата проведения "12" декабря  2023 г.</t>
  </si>
  <si>
    <t>муниципального этапа Всероссийской олимпиады школьников 2023-2024 уч. год    Физическая культура  10  класс (мальчики)</t>
  </si>
  <si>
    <t>муниципального этапа Всероссийской олимпиады школьников 2023-2024 уч. год    Физическая культура  11  класс (мальчики)</t>
  </si>
  <si>
    <t>муниципального этапа Всероссийской олимпиады школьников 2023-2024 уч. год    Физическая культура 8  класс (мальчики)</t>
  </si>
  <si>
    <t>муниципального этапа Всероссийской олимпиады школьников 2023-2024 уч. год    Физическая культура 9  класс (мальчики)</t>
  </si>
  <si>
    <t>Авеев</t>
  </si>
  <si>
    <t>Герман</t>
  </si>
  <si>
    <t>Бадмаевич</t>
  </si>
  <si>
    <t>Адучеев</t>
  </si>
  <si>
    <t>Алдар</t>
  </si>
  <si>
    <t>Санджиевич</t>
  </si>
  <si>
    <t>Апушев</t>
  </si>
  <si>
    <t>Дарсен</t>
  </si>
  <si>
    <t>Витальевич</t>
  </si>
  <si>
    <t>Атхаев</t>
  </si>
  <si>
    <t>Данил</t>
  </si>
  <si>
    <t>Джангорович</t>
  </si>
  <si>
    <t>Бадмаев</t>
  </si>
  <si>
    <t>Намср</t>
  </si>
  <si>
    <t>Евгеньевич</t>
  </si>
  <si>
    <t>Батыров</t>
  </si>
  <si>
    <t>Дмитрий</t>
  </si>
  <si>
    <t>Джангарович</t>
  </si>
  <si>
    <t>Бериков</t>
  </si>
  <si>
    <t>Сергей</t>
  </si>
  <si>
    <t>Мингиянович</t>
  </si>
  <si>
    <t>Божко</t>
  </si>
  <si>
    <t>Максим</t>
  </si>
  <si>
    <t>Сергеевич</t>
  </si>
  <si>
    <t>Бутаев</t>
  </si>
  <si>
    <t>Цецен</t>
  </si>
  <si>
    <t>Гаряджиев</t>
  </si>
  <si>
    <t>Санал</t>
  </si>
  <si>
    <t>Церенович</t>
  </si>
  <si>
    <t>Денишев</t>
  </si>
  <si>
    <t>Ануар</t>
  </si>
  <si>
    <t>Альбекович</t>
  </si>
  <si>
    <t>Джалаев</t>
  </si>
  <si>
    <t>Давдан</t>
  </si>
  <si>
    <t>Дольганович</t>
  </si>
  <si>
    <t>Дорджиев</t>
  </si>
  <si>
    <t>Михайлович</t>
  </si>
  <si>
    <t>Кодлаев</t>
  </si>
  <si>
    <t>Аюка</t>
  </si>
  <si>
    <t>Эрдниевич</t>
  </si>
  <si>
    <t>Корсаев</t>
  </si>
  <si>
    <t>Дархан</t>
  </si>
  <si>
    <t>Батаевич</t>
  </si>
  <si>
    <t>Куташов</t>
  </si>
  <si>
    <t>Владислав</t>
  </si>
  <si>
    <t>Ласаранов</t>
  </si>
  <si>
    <t>Александрович</t>
  </si>
  <si>
    <t>Локшаев</t>
  </si>
  <si>
    <t>Бадма</t>
  </si>
  <si>
    <t>Баирович</t>
  </si>
  <si>
    <t>Малиев</t>
  </si>
  <si>
    <t>Никита</t>
  </si>
  <si>
    <t>Манджулов</t>
  </si>
  <si>
    <t>Данзан</t>
  </si>
  <si>
    <t>Мантышев</t>
  </si>
  <si>
    <t>Лари</t>
  </si>
  <si>
    <t>Саналович</t>
  </si>
  <si>
    <t>Оганесян</t>
  </si>
  <si>
    <t>Артур</t>
  </si>
  <si>
    <t>Маисович</t>
  </si>
  <si>
    <t>Оросов</t>
  </si>
  <si>
    <t>Иван</t>
  </si>
  <si>
    <t>Отхонов</t>
  </si>
  <si>
    <t>Баир</t>
  </si>
  <si>
    <t>Сангаджиев</t>
  </si>
  <si>
    <t>Эльсар</t>
  </si>
  <si>
    <t>Убушаев</t>
  </si>
  <si>
    <t>Чечитов</t>
  </si>
  <si>
    <t>Роман</t>
  </si>
  <si>
    <t>Павлович</t>
  </si>
  <si>
    <t>Шарманжинов</t>
  </si>
  <si>
    <t>Батр</t>
  </si>
  <si>
    <t>Данилович</t>
  </si>
  <si>
    <t>Шорваев</t>
  </si>
  <si>
    <t>Баатрович</t>
  </si>
  <si>
    <t>Эльдяев</t>
  </si>
  <si>
    <t>Аланг</t>
  </si>
  <si>
    <t>Эрдниев</t>
  </si>
  <si>
    <t>Айс</t>
  </si>
  <si>
    <t>18.09..2010</t>
  </si>
  <si>
    <t>МБОУ "КЭГ им. Зая-Пандиты"</t>
  </si>
  <si>
    <t>МБОУ "СОШ № 12</t>
  </si>
  <si>
    <t>МБОУ «СОШ №18 им. Б.Б. Городовикова»</t>
  </si>
  <si>
    <t>МБОУ"СОШ№23"</t>
  </si>
  <si>
    <t>МБОУ ЭМГ</t>
  </si>
  <si>
    <t>МБОУ "КНГ им.Кичикова А.Ш."</t>
  </si>
  <si>
    <t>МБОУ "СОШ №20"</t>
  </si>
  <si>
    <t>МБОУ "ЭКГ"</t>
  </si>
  <si>
    <t>МБОУ СОШ№3 им Н.Г. Сергиенко</t>
  </si>
  <si>
    <t>МБОУ "СОШ №4"</t>
  </si>
  <si>
    <t>МБОУ "СОШ № 17" им.Кугультинова Д.Н.</t>
  </si>
  <si>
    <t>МБОУ "СОШ №8 им. Н.Очирова"</t>
  </si>
  <si>
    <t>МБОУ "СОШ № 15"</t>
  </si>
  <si>
    <t>Андиев</t>
  </si>
  <si>
    <t>Лиджиевич</t>
  </si>
  <si>
    <t>Очир</t>
  </si>
  <si>
    <t>Юрьевич</t>
  </si>
  <si>
    <t>Евгений</t>
  </si>
  <si>
    <t>Вячеславович</t>
  </si>
  <si>
    <t>Арслан</t>
  </si>
  <si>
    <t>Батаев</t>
  </si>
  <si>
    <t>Наран</t>
  </si>
  <si>
    <t>Бачаев</t>
  </si>
  <si>
    <t>Адьян</t>
  </si>
  <si>
    <t>Арсланович</t>
  </si>
  <si>
    <t>Башинский</t>
  </si>
  <si>
    <t>Анатольевич</t>
  </si>
  <si>
    <t>Бурундаев</t>
  </si>
  <si>
    <t>Арсланг</t>
  </si>
  <si>
    <t>Хонгорович</t>
  </si>
  <si>
    <t>Гасандаев</t>
  </si>
  <si>
    <t>Станислав</t>
  </si>
  <si>
    <t>Денисович</t>
  </si>
  <si>
    <t>Дарбаков</t>
  </si>
  <si>
    <t>Вячеслав</t>
  </si>
  <si>
    <t>Джимбеев</t>
  </si>
  <si>
    <t>Карманов</t>
  </si>
  <si>
    <t>Алексеевич</t>
  </si>
  <si>
    <t>Кектышев</t>
  </si>
  <si>
    <t>Дорджиевич</t>
  </si>
  <si>
    <t>Манджиев</t>
  </si>
  <si>
    <t>Данир</t>
  </si>
  <si>
    <t>Владимирович</t>
  </si>
  <si>
    <t>Манжеев</t>
  </si>
  <si>
    <t>Михайленко</t>
  </si>
  <si>
    <t>Александр</t>
  </si>
  <si>
    <t>Мучкаев</t>
  </si>
  <si>
    <t>Аюр</t>
  </si>
  <si>
    <t>Найминов</t>
  </si>
  <si>
    <t>Артем</t>
  </si>
  <si>
    <t>Дмитриевич</t>
  </si>
  <si>
    <t xml:space="preserve">Настаев </t>
  </si>
  <si>
    <t>Натыров</t>
  </si>
  <si>
    <t>Джангрович</t>
  </si>
  <si>
    <t>Нимгиров</t>
  </si>
  <si>
    <t>Эренценович</t>
  </si>
  <si>
    <t>Нохаев</t>
  </si>
  <si>
    <t>Очир-Горев</t>
  </si>
  <si>
    <t>Владимир</t>
  </si>
  <si>
    <t>Мазан</t>
  </si>
  <si>
    <t>Борисович</t>
  </si>
  <si>
    <t>Умадыков</t>
  </si>
  <si>
    <t>Шалхан</t>
  </si>
  <si>
    <t>Андреевич</t>
  </si>
  <si>
    <t>Унгунов</t>
  </si>
  <si>
    <t>Эрдем</t>
  </si>
  <si>
    <t>Урусов</t>
  </si>
  <si>
    <t>Алесандрович</t>
  </si>
  <si>
    <t>Утяев</t>
  </si>
  <si>
    <t>Расулович</t>
  </si>
  <si>
    <t>Филипов</t>
  </si>
  <si>
    <t>Хургчеев</t>
  </si>
  <si>
    <t>Циренов</t>
  </si>
  <si>
    <t>Черников</t>
  </si>
  <si>
    <t>Арсений</t>
  </si>
  <si>
    <t>Мингиян</t>
  </si>
  <si>
    <t>Яманов</t>
  </si>
  <si>
    <t>Тимир</t>
  </si>
  <si>
    <t>МБОУ "СОШ № 17"  им. Кугультинова Д.Н.</t>
  </si>
  <si>
    <r>
      <t>МБОУ "Элистинский лицей</t>
    </r>
    <r>
      <rPr>
        <sz val="12"/>
        <color indexed="8"/>
        <rFont val="Times New Roman"/>
        <family val="1"/>
        <charset val="204"/>
      </rPr>
      <t>"</t>
    </r>
  </si>
  <si>
    <t>МБОУ "СОШ №10" им. Бембетова В.А.</t>
  </si>
  <si>
    <t>МБОУ «РНГ»</t>
  </si>
  <si>
    <t>МБОУ "СОШ №21"</t>
  </si>
  <si>
    <t>МБОУ "СОШ №23"им.Эрдниева П.М.</t>
  </si>
  <si>
    <t>МБОУ " Элистинский технический лицей"</t>
  </si>
  <si>
    <t>Адьянов</t>
  </si>
  <si>
    <t>Алгаев</t>
  </si>
  <si>
    <t>Эзен</t>
  </si>
  <si>
    <t>Эдуардович</t>
  </si>
  <si>
    <t>Ангиров</t>
  </si>
  <si>
    <t>Андюш</t>
  </si>
  <si>
    <t>Баджаев</t>
  </si>
  <si>
    <t>Эсен</t>
  </si>
  <si>
    <t>Сангаджи-Гаряевич</t>
  </si>
  <si>
    <t>Бакаев</t>
  </si>
  <si>
    <t>Бамбышев</t>
  </si>
  <si>
    <t>Басангов</t>
  </si>
  <si>
    <t>Беляков</t>
  </si>
  <si>
    <t>Бембеев</t>
  </si>
  <si>
    <t>Анир</t>
  </si>
  <si>
    <t>Бултиков</t>
  </si>
  <si>
    <t>Эльдарович</t>
  </si>
  <si>
    <t>Гатцаев</t>
  </si>
  <si>
    <t>Сумьян</t>
  </si>
  <si>
    <t>Джаркенов</t>
  </si>
  <si>
    <t>Дживлеев</t>
  </si>
  <si>
    <t>Саврович</t>
  </si>
  <si>
    <t>Барунович</t>
  </si>
  <si>
    <t>Доржеев</t>
  </si>
  <si>
    <t>Ерко</t>
  </si>
  <si>
    <t>Даниил</t>
  </si>
  <si>
    <t>Зубаиров</t>
  </si>
  <si>
    <t>Магомед-Расул</t>
  </si>
  <si>
    <t>Каруев</t>
  </si>
  <si>
    <t>Аралтанович</t>
  </si>
  <si>
    <t>Кокшаев</t>
  </si>
  <si>
    <t>Убуш</t>
  </si>
  <si>
    <t>Константинович</t>
  </si>
  <si>
    <t>Лизинов</t>
  </si>
  <si>
    <t>Мергенович</t>
  </si>
  <si>
    <t>Менкеносонов</t>
  </si>
  <si>
    <t>Исинович</t>
  </si>
  <si>
    <t>Мушаев</t>
  </si>
  <si>
    <t>Церен</t>
  </si>
  <si>
    <t>Наранов</t>
  </si>
  <si>
    <t>Арлтан</t>
  </si>
  <si>
    <t>Нурситов</t>
  </si>
  <si>
    <t>Камиль</t>
  </si>
  <si>
    <t>Кажбаевич</t>
  </si>
  <si>
    <t>Очиров</t>
  </si>
  <si>
    <t>Аюш</t>
  </si>
  <si>
    <t>Очкаев</t>
  </si>
  <si>
    <t>Давид</t>
  </si>
  <si>
    <t>Петров</t>
  </si>
  <si>
    <t>Радикович</t>
  </si>
  <si>
    <t>Петрушкин</t>
  </si>
  <si>
    <t>Тимур</t>
  </si>
  <si>
    <t>Пюрвеев</t>
  </si>
  <si>
    <t>Чингис</t>
  </si>
  <si>
    <t>Очирович</t>
  </si>
  <si>
    <t>Редкин</t>
  </si>
  <si>
    <t>Улюмджиев</t>
  </si>
  <si>
    <t>Урубжуров</t>
  </si>
  <si>
    <t>Харисович</t>
  </si>
  <si>
    <t>Санан</t>
  </si>
  <si>
    <t>Хартылов</t>
  </si>
  <si>
    <t>Ярослав</t>
  </si>
  <si>
    <t>Цатаев</t>
  </si>
  <si>
    <t>Дольган</t>
  </si>
  <si>
    <t>Чакаев</t>
  </si>
  <si>
    <t>Романович</t>
  </si>
  <si>
    <t>Чернышев</t>
  </si>
  <si>
    <t>Чимидов</t>
  </si>
  <si>
    <t>Калсан</t>
  </si>
  <si>
    <t>Шонхуров</t>
  </si>
  <si>
    <t>Шургучиев</t>
  </si>
  <si>
    <t>Эткеев</t>
  </si>
  <si>
    <t>Бата</t>
  </si>
  <si>
    <t>Амир</t>
  </si>
  <si>
    <t>МБОУ "Элистинский лицей</t>
  </si>
  <si>
    <t>Муниципальное бюджетное общеобразовательное учреждение "Средняя общеобразовательная школа №20"</t>
  </si>
  <si>
    <t>МБОУ " СОШ№2"</t>
  </si>
  <si>
    <t>МБОУ "Элистинский технический лицей"</t>
  </si>
  <si>
    <t xml:space="preserve">МБОУ СОШ № 18 </t>
  </si>
  <si>
    <t>МБОУ "РНГ"</t>
  </si>
  <si>
    <t>Бадгаев</t>
  </si>
  <si>
    <t>Айта</t>
  </si>
  <si>
    <t>Басангович</t>
  </si>
  <si>
    <t>Алан</t>
  </si>
  <si>
    <t>Нарн</t>
  </si>
  <si>
    <t>Нимгрович</t>
  </si>
  <si>
    <t>Чингиз</t>
  </si>
  <si>
    <t>Босхомджиев</t>
  </si>
  <si>
    <t>Санчир</t>
  </si>
  <si>
    <t>Чингисович</t>
  </si>
  <si>
    <t>Букшургинов</t>
  </si>
  <si>
    <t>Константин</t>
  </si>
  <si>
    <t>Бурнинов</t>
  </si>
  <si>
    <t>Намсыр</t>
  </si>
  <si>
    <t>Бутцинов</t>
  </si>
  <si>
    <t>Волосников</t>
  </si>
  <si>
    <t>Даниленко</t>
  </si>
  <si>
    <t>Доржиев</t>
  </si>
  <si>
    <t>Дорджи</t>
  </si>
  <si>
    <t>Жерносек</t>
  </si>
  <si>
    <t>Степан</t>
  </si>
  <si>
    <t>Николаевич</t>
  </si>
  <si>
    <t>Зунгруев</t>
  </si>
  <si>
    <t>Бамба</t>
  </si>
  <si>
    <t>Иванченко</t>
  </si>
  <si>
    <t>Олегович</t>
  </si>
  <si>
    <t>Комушев</t>
  </si>
  <si>
    <t>Курдюков</t>
  </si>
  <si>
    <t>Елисей</t>
  </si>
  <si>
    <t>Молозаев</t>
  </si>
  <si>
    <t>Онкуров</t>
  </si>
  <si>
    <t>Дамир</t>
  </si>
  <si>
    <t>Санджиев</t>
  </si>
  <si>
    <t>Тумаев</t>
  </si>
  <si>
    <t>Байр</t>
  </si>
  <si>
    <t>Харакчанов</t>
  </si>
  <si>
    <t>Шараев</t>
  </si>
  <si>
    <t>Эмир</t>
  </si>
  <si>
    <t>Мигмрович</t>
  </si>
  <si>
    <t>Санджи</t>
  </si>
  <si>
    <t>МБОУ "Элистинский лицей"</t>
  </si>
  <si>
    <t>МБОУ  "Сош №12"</t>
  </si>
  <si>
    <t>МБОУ "СОШ №15"</t>
  </si>
  <si>
    <t>Бивеев</t>
  </si>
  <si>
    <t>Савр</t>
  </si>
  <si>
    <t>Боржиков</t>
  </si>
  <si>
    <t>Васильев</t>
  </si>
  <si>
    <t>Даваев</t>
  </si>
  <si>
    <t>Марк</t>
  </si>
  <si>
    <t>Аюшевич</t>
  </si>
  <si>
    <t>Жгиров</t>
  </si>
  <si>
    <t>Иванов</t>
  </si>
  <si>
    <t>Эренджен</t>
  </si>
  <si>
    <t>Иванович</t>
  </si>
  <si>
    <t>Инджиев</t>
  </si>
  <si>
    <t>Зула</t>
  </si>
  <si>
    <t>Наминович</t>
  </si>
  <si>
    <t>Кийков</t>
  </si>
  <si>
    <t>Георгиевич</t>
  </si>
  <si>
    <t>Кулешов-Эмгеев</t>
  </si>
  <si>
    <t>Лалетин</t>
  </si>
  <si>
    <t>Глеб</t>
  </si>
  <si>
    <t>Манжиев</t>
  </si>
  <si>
    <t>Минтяев</t>
  </si>
  <si>
    <t>Юрий</t>
  </si>
  <si>
    <t>Гаря</t>
  </si>
  <si>
    <t>Очир-Горяев</t>
  </si>
  <si>
    <t>Саранг</t>
  </si>
  <si>
    <t>Тюрбеев</t>
  </si>
  <si>
    <t>Услуров</t>
  </si>
  <si>
    <t>Эльвег</t>
  </si>
  <si>
    <t>Чучаев</t>
  </si>
  <si>
    <t>Виталий</t>
  </si>
  <si>
    <t>Щепин</t>
  </si>
  <si>
    <t>Михаил</t>
  </si>
  <si>
    <t>Явашкиев</t>
  </si>
  <si>
    <t>МБОУ "СОШ  №20"</t>
  </si>
  <si>
    <t>МБОУ СОШ №20</t>
  </si>
  <si>
    <t>Председатель жюри: Прошкин С.Н.</t>
  </si>
  <si>
    <t xml:space="preserve">Председатель жюри: </t>
  </si>
  <si>
    <t>Нюдюльчиев</t>
  </si>
  <si>
    <t>Гаряджиева Елена Владимировна</t>
  </si>
  <si>
    <t>Бадма-Гаряев Геннадий Иванович</t>
  </si>
  <si>
    <t>Буваева Саглара Очир-Горяевна</t>
  </si>
  <si>
    <t>Костиков Очир Алексеевич</t>
  </si>
  <si>
    <t>Абеев Ока Александрович</t>
  </si>
  <si>
    <t>Пастарнаков Виталий Анатольевич</t>
  </si>
  <si>
    <t>Цебеков Эльвг Борисоич</t>
  </si>
  <si>
    <t>Тишкеев Дорджи Владимирович</t>
  </si>
  <si>
    <t>Нимгирова Галина Ивановна</t>
  </si>
  <si>
    <t xml:space="preserve">Шургучиева Нина Андреевна </t>
  </si>
  <si>
    <t>Шогдинов Николай Григорьевич</t>
  </si>
  <si>
    <t>Манджиев Айгур Николаевич</t>
  </si>
  <si>
    <t>Арманов Адьян Артурович</t>
  </si>
  <si>
    <t>Лялин Эрдни Николаевич</t>
  </si>
  <si>
    <t>Читинова Надежда Владимировна</t>
  </si>
  <si>
    <t>Коокуева Людмила Геннадьевна</t>
  </si>
  <si>
    <t>Бамбаев Савр Церенович</t>
  </si>
  <si>
    <t>Сангаджиев Дорджи Викторович</t>
  </si>
  <si>
    <t>Беспалов Михаил Заурьевич</t>
  </si>
  <si>
    <t>Манжиков Бадма Аркадьевич</t>
  </si>
  <si>
    <t>Гошенданов Арслан Алексеевич</t>
  </si>
  <si>
    <t>Очирова Валентина Ивановна</t>
  </si>
  <si>
    <t>Соловьева Светлана Николаевна</t>
  </si>
  <si>
    <t>Мушаева Эвелина Эльинична</t>
  </si>
  <si>
    <t>Чевдюев Владимир Васильевич</t>
  </si>
  <si>
    <t xml:space="preserve">Чевдюев Владимир Васильевич </t>
  </si>
  <si>
    <t>Дженджиев Вячеслав Анджурович</t>
  </si>
  <si>
    <t>Серкишев Евгений Николаевич</t>
  </si>
  <si>
    <t>Иванова Ирина Николаевна</t>
  </si>
  <si>
    <t>Манджиев Вячеслав Андреевич</t>
  </si>
  <si>
    <t>Нураев Александр Николаевич</t>
  </si>
  <si>
    <t>Усунцынова Наталья Андреевна</t>
  </si>
  <si>
    <t>Данилова Ольга Николаевна</t>
  </si>
  <si>
    <t>Андронов Виктор Владимирович</t>
  </si>
  <si>
    <t>Коокуева Людмила  Геннадьевна</t>
  </si>
  <si>
    <t>Тюрбеева Эльза Владимировна</t>
  </si>
  <si>
    <t>Слободчиков Владимир Николаевич</t>
  </si>
  <si>
    <t>Бадма-Гаряев Геннадий Ивановч</t>
  </si>
  <si>
    <t>Болеева Сувсана Васильевна</t>
  </si>
  <si>
    <t>Убушеев Арсланг Александрович</t>
  </si>
  <si>
    <t>Коростылева Анжелика Георгиевна</t>
  </si>
  <si>
    <t>Мушаев Максим Владимирович</t>
  </si>
  <si>
    <t>Ниджляев Александр Николаевич</t>
  </si>
  <si>
    <t>Цебеков Эльвг Борисович</t>
  </si>
  <si>
    <t>Дженджиев Вячеслав Анжурович</t>
  </si>
  <si>
    <t>Шулаев  Олег  Владимирович</t>
  </si>
  <si>
    <t>Тюрбеев Дена Григорьевич</t>
  </si>
  <si>
    <t>Шургучиева Нина Андреевна</t>
  </si>
  <si>
    <t>Бамбаева Людмила Лазаревна</t>
  </si>
  <si>
    <t>Цоргаев Эренцен Валентинович</t>
  </si>
  <si>
    <t>-</t>
  </si>
  <si>
    <t>Победитель</t>
  </si>
  <si>
    <t>Призёр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</si>
</sst>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dd/mm/yy"/>
  </numFmts>
  <fonts count="2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Arial Cyr"/>
      <charset val="204"/>
    </font>
    <font>
      <sz val="12"/>
      <name val="Arial Cyr"/>
      <charset val="204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36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4" fillId="0" borderId="1" xfId="0" applyFont="1" applyBorder="1" applyAlignment="1">
      <alignment horizontal="center" vertical="top" wrapText="1"/>
    </xf>
    <xf numFmtId="0" fontId="0" fillId="0" borderId="0" xfId="0" applyFont="1" applyBorder="1"/>
    <xf numFmtId="0" fontId="0" fillId="0" borderId="0" xfId="0" applyBorder="1"/>
    <xf numFmtId="0" fontId="4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0" fillId="0" borderId="0" xfId="0" applyFont="1" applyFill="1" applyBorder="1"/>
    <xf numFmtId="0" fontId="0" fillId="2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0" fillId="0" borderId="0" xfId="0" applyFill="1"/>
    <xf numFmtId="164" fontId="0" fillId="0" borderId="0" xfId="0" applyNumberFormat="1" applyBorder="1"/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 vertical="top" wrapText="1"/>
    </xf>
    <xf numFmtId="165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164" fontId="0" fillId="3" borderId="1" xfId="0" applyNumberFormat="1" applyFont="1" applyFill="1" applyBorder="1" applyAlignment="1">
      <alignment horizontal="right"/>
    </xf>
    <xf numFmtId="2" fontId="0" fillId="2" borderId="1" xfId="0" applyNumberFormat="1" applyFont="1" applyFill="1" applyBorder="1"/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/>
    <xf numFmtId="164" fontId="4" fillId="0" borderId="1" xfId="0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2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/>
    <xf numFmtId="0" fontId="4" fillId="0" borderId="1" xfId="0" applyFont="1" applyBorder="1"/>
    <xf numFmtId="0" fontId="7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/>
    <xf numFmtId="0" fontId="11" fillId="0" borderId="0" xfId="0" applyFont="1"/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14" fontId="14" fillId="2" borderId="1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5" xfId="0" applyFont="1" applyBorder="1" applyAlignment="1">
      <alignment horizontal="right"/>
    </xf>
    <xf numFmtId="0" fontId="4" fillId="2" borderId="5" xfId="0" applyFont="1" applyFill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2" borderId="5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 vertical="top" wrapText="1"/>
    </xf>
    <xf numFmtId="0" fontId="4" fillId="0" borderId="5" xfId="0" applyFont="1" applyBorder="1" applyAlignment="1"/>
    <xf numFmtId="0" fontId="4" fillId="2" borderId="5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2" borderId="5" xfId="0" applyFont="1" applyFill="1" applyBorder="1" applyAlignment="1"/>
    <xf numFmtId="14" fontId="9" fillId="2" borderId="1" xfId="0" applyNumberFormat="1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right"/>
    </xf>
    <xf numFmtId="0" fontId="4" fillId="2" borderId="1" xfId="0" applyFont="1" applyFill="1" applyBorder="1" applyAlignment="1"/>
    <xf numFmtId="0" fontId="4" fillId="0" borderId="1" xfId="0" applyFont="1" applyBorder="1" applyAlignment="1">
      <alignment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/>
    </xf>
    <xf numFmtId="0" fontId="0" fillId="2" borderId="0" xfId="0" applyFill="1" applyBorder="1"/>
    <xf numFmtId="0" fontId="0" fillId="2" borderId="0" xfId="0" applyFill="1"/>
    <xf numFmtId="0" fontId="7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165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 vertical="top"/>
    </xf>
    <xf numFmtId="14" fontId="14" fillId="2" borderId="1" xfId="0" applyNumberFormat="1" applyFont="1" applyFill="1" applyBorder="1" applyAlignment="1">
      <alignment horizontal="center" vertical="top"/>
    </xf>
    <xf numFmtId="0" fontId="0" fillId="2" borderId="0" xfId="0" applyFont="1" applyFill="1" applyBorder="1"/>
    <xf numFmtId="0" fontId="0" fillId="2" borderId="0" xfId="0" applyFont="1" applyFill="1"/>
    <xf numFmtId="0" fontId="7" fillId="2" borderId="1" xfId="0" applyFont="1" applyFill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13" fillId="0" borderId="0" xfId="0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horizontal="center" wrapText="1"/>
    </xf>
    <xf numFmtId="14" fontId="16" fillId="2" borderId="1" xfId="0" applyNumberFormat="1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/>
    </xf>
    <xf numFmtId="14" fontId="14" fillId="2" borderId="1" xfId="0" applyNumberFormat="1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left" vertical="top" wrapText="1"/>
    </xf>
    <xf numFmtId="166" fontId="14" fillId="2" borderId="1" xfId="0" applyNumberFormat="1" applyFont="1" applyFill="1" applyBorder="1" applyAlignment="1">
      <alignment horizontal="left" vertical="top"/>
    </xf>
    <xf numFmtId="14" fontId="17" fillId="2" borderId="1" xfId="0" applyNumberFormat="1" applyFont="1" applyFill="1" applyBorder="1" applyAlignment="1">
      <alignment horizontal="left" vertical="top"/>
    </xf>
    <xf numFmtId="0" fontId="9" fillId="2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wrapText="1"/>
    </xf>
    <xf numFmtId="14" fontId="14" fillId="2" borderId="1" xfId="0" applyNumberFormat="1" applyFont="1" applyFill="1" applyBorder="1" applyAlignment="1">
      <alignment horizontal="left"/>
    </xf>
    <xf numFmtId="14" fontId="9" fillId="2" borderId="1" xfId="2" applyNumberFormat="1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left"/>
    </xf>
    <xf numFmtId="14" fontId="9" fillId="2" borderId="6" xfId="0" applyNumberFormat="1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left" vertical="top"/>
    </xf>
    <xf numFmtId="14" fontId="14" fillId="2" borderId="6" xfId="0" applyNumberFormat="1" applyFont="1" applyFill="1" applyBorder="1" applyAlignment="1">
      <alignment horizontal="left" vertical="top"/>
    </xf>
    <xf numFmtId="14" fontId="14" fillId="2" borderId="6" xfId="0" applyNumberFormat="1" applyFont="1" applyFill="1" applyBorder="1" applyAlignment="1">
      <alignment horizontal="left"/>
    </xf>
    <xf numFmtId="14" fontId="9" fillId="2" borderId="6" xfId="0" applyNumberFormat="1" applyFont="1" applyFill="1" applyBorder="1" applyAlignment="1">
      <alignment horizontal="center" vertical="top" wrapText="1"/>
    </xf>
    <xf numFmtId="14" fontId="14" fillId="2" borderId="8" xfId="0" applyNumberFormat="1" applyFont="1" applyFill="1" applyBorder="1" applyAlignment="1">
      <alignment horizontal="left" vertical="top"/>
    </xf>
    <xf numFmtId="14" fontId="9" fillId="2" borderId="6" xfId="2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/>
    </xf>
    <xf numFmtId="166" fontId="9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vertical="top" wrapText="1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/>
    <xf numFmtId="2" fontId="4" fillId="0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0" fontId="9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top" wrapText="1"/>
    </xf>
    <xf numFmtId="0" fontId="19" fillId="2" borderId="1" xfId="0" applyNumberFormat="1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/>
    </xf>
    <xf numFmtId="2" fontId="0" fillId="2" borderId="1" xfId="0" applyNumberFormat="1" applyFill="1" applyBorder="1"/>
    <xf numFmtId="0" fontId="4" fillId="0" borderId="0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14" fontId="9" fillId="2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164" fontId="4" fillId="3" borderId="0" xfId="0" applyNumberFormat="1" applyFont="1" applyFill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164" fontId="0" fillId="3" borderId="0" xfId="0" applyNumberFormat="1" applyFont="1" applyFill="1" applyBorder="1" applyAlignment="1">
      <alignment horizontal="right"/>
    </xf>
    <xf numFmtId="2" fontId="0" fillId="2" borderId="0" xfId="0" applyNumberFormat="1" applyFill="1" applyBorder="1"/>
    <xf numFmtId="164" fontId="4" fillId="0" borderId="0" xfId="0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0" fontId="9" fillId="2" borderId="0" xfId="0" applyFont="1" applyFill="1" applyBorder="1" applyAlignment="1">
      <alignment horizontal="left" vertical="top"/>
    </xf>
    <xf numFmtId="14" fontId="9" fillId="2" borderId="9" xfId="0" applyNumberFormat="1" applyFont="1" applyFill="1" applyBorder="1" applyAlignment="1">
      <alignment horizontal="left" vertical="top"/>
    </xf>
    <xf numFmtId="14" fontId="14" fillId="2" borderId="7" xfId="0" applyNumberFormat="1" applyFont="1" applyFill="1" applyBorder="1" applyAlignment="1">
      <alignment horizontal="left" vertical="top"/>
    </xf>
    <xf numFmtId="14" fontId="14" fillId="2" borderId="8" xfId="0" applyNumberFormat="1" applyFont="1" applyFill="1" applyBorder="1" applyAlignment="1">
      <alignment horizontal="center" vertical="top" wrapText="1"/>
    </xf>
    <xf numFmtId="14" fontId="15" fillId="2" borderId="6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/>
    <xf numFmtId="0" fontId="0" fillId="2" borderId="5" xfId="0" applyFont="1" applyFill="1" applyBorder="1" applyAlignment="1"/>
    <xf numFmtId="0" fontId="0" fillId="0" borderId="1" xfId="0" applyFont="1" applyBorder="1" applyAlignment="1">
      <alignment horizontal="right"/>
    </xf>
    <xf numFmtId="0" fontId="19" fillId="2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8" xfId="3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17_admin_10\Desktop\&#1084;&#1077;&#1090;&#1086;&#1076;&#1080;&#1089;&#1090;\&#1042;&#1054;&#1064;\&#1087;&#1088;&#1086;&#1090;&#1086;&#1082;&#1086;&#1083;%20&#1092;&#1080;&#1079;-&#1088;&#1072;\&#1042;&#1054;&#1064;-%20&#1060;&#1080;&#1079;&#1082;&#1091;&#1083;&#1100;&#1090;&#1091;&#1088;&#1072;%205-11%20&#1082;&#1083;.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</sheetNames>
    <sheetDataSet>
      <sheetData sheetId="0" refreshError="1"/>
      <sheetData sheetId="1" refreshError="1"/>
      <sheetData sheetId="2" refreshError="1">
        <row r="10">
          <cell r="G10" t="str">
            <v>МБОУ "СОШ №10" им. Бембетова В.А.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7"/>
  <sheetViews>
    <sheetView zoomScale="80" zoomScaleNormal="80" workbookViewId="0">
      <selection activeCell="A2" sqref="A2:P7"/>
    </sheetView>
  </sheetViews>
  <sheetFormatPr defaultRowHeight="15" customHeight="1"/>
  <cols>
    <col min="1" max="1" width="8.5546875" style="55" customWidth="1"/>
    <col min="2" max="2" width="8.77734375" style="55" customWidth="1"/>
    <col min="3" max="3" width="14.6640625" style="32" customWidth="1"/>
    <col min="4" max="4" width="15" style="32" customWidth="1"/>
    <col min="5" max="5" width="18.6640625" style="32" customWidth="1"/>
    <col min="6" max="6" width="15.33203125" style="32" customWidth="1"/>
    <col min="7" max="7" width="21.33203125" style="32" customWidth="1"/>
    <col min="8" max="8" width="13.33203125" style="32" customWidth="1"/>
    <col min="9" max="9" width="10.109375" style="79" customWidth="1"/>
    <col min="10" max="10" width="13.33203125" style="32" customWidth="1"/>
    <col min="11" max="11" width="8.6640625" style="32" customWidth="1"/>
    <col min="12" max="12" width="9.88671875" style="32" customWidth="1"/>
    <col min="13" max="13" width="8.6640625" style="32" customWidth="1"/>
    <col min="14" max="14" width="10.88671875" style="32" customWidth="1"/>
    <col min="15" max="16" width="8.6640625" style="32" customWidth="1"/>
    <col min="17" max="17" width="36.6640625" style="32" customWidth="1"/>
    <col min="25" max="25" width="10.109375" customWidth="1"/>
  </cols>
  <sheetData>
    <row r="1" spans="1:25" s="62" customFormat="1" ht="15" customHeight="1">
      <c r="A1" s="60"/>
      <c r="B1" s="60"/>
      <c r="C1" s="70"/>
      <c r="D1" s="70"/>
      <c r="E1" s="70"/>
      <c r="F1" s="70"/>
      <c r="G1" s="70"/>
      <c r="H1" s="70"/>
      <c r="I1" s="77"/>
      <c r="J1" s="70"/>
      <c r="K1" s="70"/>
      <c r="L1" s="70"/>
      <c r="M1" s="70"/>
      <c r="N1" s="70"/>
      <c r="O1" s="70"/>
      <c r="P1" s="70"/>
      <c r="Q1" s="70"/>
    </row>
    <row r="2" spans="1:25" s="62" customFormat="1" ht="15" customHeight="1">
      <c r="A2" s="214" t="s">
        <v>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60"/>
      <c r="R2" s="60"/>
      <c r="S2" s="82"/>
      <c r="T2" s="61"/>
      <c r="U2" s="61"/>
      <c r="V2" s="61"/>
      <c r="W2" s="61"/>
      <c r="X2" s="61"/>
      <c r="Y2" s="61"/>
    </row>
    <row r="3" spans="1:25" s="62" customFormat="1" ht="15" customHeight="1">
      <c r="A3" s="215" t="s">
        <v>28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63"/>
      <c r="R3" s="63"/>
      <c r="S3" s="83"/>
      <c r="T3" s="61"/>
      <c r="U3" s="61"/>
      <c r="V3" s="61"/>
      <c r="W3" s="61"/>
      <c r="X3" s="61"/>
      <c r="Y3" s="61"/>
    </row>
    <row r="4" spans="1:25" s="62" customFormat="1" ht="15" customHeight="1">
      <c r="A4" s="215" t="s">
        <v>29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63"/>
      <c r="R4" s="63"/>
      <c r="S4" s="83"/>
      <c r="T4" s="61"/>
      <c r="U4" s="61"/>
      <c r="V4" s="61"/>
      <c r="W4" s="61"/>
      <c r="X4" s="61"/>
      <c r="Y4" s="61"/>
    </row>
    <row r="5" spans="1:25" s="62" customFormat="1" ht="15" customHeight="1">
      <c r="A5" s="63"/>
      <c r="B5" s="63"/>
      <c r="C5" s="63"/>
      <c r="D5" s="63"/>
      <c r="E5" s="63"/>
      <c r="F5" s="63"/>
      <c r="G5" s="63"/>
      <c r="H5" s="63"/>
      <c r="I5" s="78"/>
      <c r="J5" s="63"/>
      <c r="K5" s="63"/>
      <c r="L5" s="63"/>
      <c r="M5" s="63"/>
      <c r="N5" s="63"/>
      <c r="O5" s="63"/>
      <c r="P5" s="63"/>
      <c r="Q5" s="63"/>
      <c r="R5" s="63"/>
      <c r="S5" s="83"/>
      <c r="T5" s="61"/>
      <c r="U5" s="61"/>
      <c r="V5" s="61"/>
      <c r="W5" s="61"/>
      <c r="X5" s="61"/>
      <c r="Y5" s="61"/>
    </row>
    <row r="6" spans="1:25" ht="49.95" customHeight="1">
      <c r="A6" s="216" t="s">
        <v>0</v>
      </c>
      <c r="B6" s="218" t="s">
        <v>22</v>
      </c>
      <c r="C6" s="57" t="s">
        <v>15</v>
      </c>
      <c r="D6" s="57" t="s">
        <v>16</v>
      </c>
      <c r="E6" s="57" t="s">
        <v>17</v>
      </c>
      <c r="F6" s="220" t="s">
        <v>1</v>
      </c>
      <c r="G6" s="220" t="s">
        <v>2</v>
      </c>
      <c r="H6" s="220" t="s">
        <v>21</v>
      </c>
      <c r="I6" s="222" t="s">
        <v>9</v>
      </c>
      <c r="J6" s="223"/>
      <c r="K6" s="222" t="s">
        <v>25</v>
      </c>
      <c r="L6" s="223"/>
      <c r="M6" s="222" t="s">
        <v>24</v>
      </c>
      <c r="N6" s="223"/>
      <c r="O6" s="220" t="s">
        <v>5</v>
      </c>
      <c r="P6" s="224" t="s">
        <v>6</v>
      </c>
      <c r="Q6" s="224" t="s">
        <v>3</v>
      </c>
      <c r="R6" s="23"/>
      <c r="S6" s="23"/>
      <c r="T6" s="225" t="s">
        <v>12</v>
      </c>
      <c r="U6" s="225"/>
      <c r="V6" s="225" t="s">
        <v>11</v>
      </c>
      <c r="W6" s="225"/>
      <c r="X6" s="225" t="s">
        <v>10</v>
      </c>
      <c r="Y6" s="225"/>
    </row>
    <row r="7" spans="1:25" ht="15" customHeight="1">
      <c r="A7" s="217"/>
      <c r="B7" s="219"/>
      <c r="C7" s="58"/>
      <c r="D7" s="58"/>
      <c r="E7" s="58"/>
      <c r="F7" s="221"/>
      <c r="G7" s="221"/>
      <c r="H7" s="221"/>
      <c r="I7" s="96" t="s">
        <v>26</v>
      </c>
      <c r="J7" s="7" t="s">
        <v>7</v>
      </c>
      <c r="K7" s="8" t="s">
        <v>8</v>
      </c>
      <c r="L7" s="7" t="s">
        <v>7</v>
      </c>
      <c r="M7" s="59" t="s">
        <v>8</v>
      </c>
      <c r="N7" s="7" t="s">
        <v>7</v>
      </c>
      <c r="O7" s="221"/>
      <c r="P7" s="224"/>
      <c r="Q7" s="224"/>
      <c r="R7" s="23"/>
      <c r="S7" s="23"/>
      <c r="T7" s="11" t="s">
        <v>13</v>
      </c>
      <c r="U7" s="11">
        <v>20</v>
      </c>
      <c r="V7" s="11"/>
      <c r="W7" s="11">
        <v>40</v>
      </c>
      <c r="X7" s="11"/>
      <c r="Y7" s="11">
        <v>40</v>
      </c>
    </row>
    <row r="8" spans="1:25" ht="15" customHeight="1">
      <c r="A8" s="54">
        <v>1</v>
      </c>
      <c r="B8" s="53">
        <v>7</v>
      </c>
      <c r="C8" s="182" t="s">
        <v>79</v>
      </c>
      <c r="D8" s="182" t="s">
        <v>38</v>
      </c>
      <c r="E8" s="182" t="s">
        <v>80</v>
      </c>
      <c r="F8" s="128">
        <v>40313</v>
      </c>
      <c r="G8" s="137" t="s">
        <v>124</v>
      </c>
      <c r="H8" s="46" t="s">
        <v>411</v>
      </c>
      <c r="I8" s="46">
        <v>36</v>
      </c>
      <c r="J8" s="9">
        <f t="shared" ref="J8:J38" si="0">$U$7*I8/$U$8</f>
        <v>12.857142857142858</v>
      </c>
      <c r="K8" s="14">
        <v>8.8000000000000007</v>
      </c>
      <c r="L8" s="9">
        <f t="shared" ref="L8:L38" si="1">$W$7*K8/$W$8</f>
        <v>35.200000000000003</v>
      </c>
      <c r="M8" s="16">
        <v>29.43</v>
      </c>
      <c r="N8" s="9">
        <f t="shared" ref="N8:N38" si="2">($Y$7*$Y$8)/M8</f>
        <v>40</v>
      </c>
      <c r="O8" s="37">
        <f t="shared" ref="O8:O38" si="3">J8+L8+N8</f>
        <v>88.057142857142864</v>
      </c>
      <c r="P8" s="38">
        <f t="shared" ref="P8:P38" si="4">O8/100</f>
        <v>0.88057142857142867</v>
      </c>
      <c r="Q8" s="180" t="s">
        <v>362</v>
      </c>
      <c r="R8" s="24"/>
      <c r="S8" s="24"/>
      <c r="T8" s="11"/>
      <c r="U8" s="11">
        <v>56</v>
      </c>
      <c r="V8" s="11"/>
      <c r="W8" s="11">
        <v>10</v>
      </c>
      <c r="X8" s="11"/>
      <c r="Y8" s="11">
        <f>SMALL(M8:M37,1)</f>
        <v>29.43</v>
      </c>
    </row>
    <row r="9" spans="1:25" s="3" customFormat="1" ht="15" customHeight="1">
      <c r="A9" s="54">
        <v>2</v>
      </c>
      <c r="B9" s="53">
        <v>7</v>
      </c>
      <c r="C9" s="183" t="s">
        <v>55</v>
      </c>
      <c r="D9" s="183" t="s">
        <v>56</v>
      </c>
      <c r="E9" s="183" t="s">
        <v>57</v>
      </c>
      <c r="F9" s="128">
        <v>40392</v>
      </c>
      <c r="G9" s="137" t="s">
        <v>115</v>
      </c>
      <c r="H9" s="1" t="s">
        <v>412</v>
      </c>
      <c r="I9" s="176">
        <v>20</v>
      </c>
      <c r="J9" s="9">
        <f t="shared" si="0"/>
        <v>7.1428571428571432</v>
      </c>
      <c r="K9" s="14">
        <v>9</v>
      </c>
      <c r="L9" s="9">
        <f t="shared" si="1"/>
        <v>36</v>
      </c>
      <c r="M9" s="16">
        <v>30.68</v>
      </c>
      <c r="N9" s="9">
        <f t="shared" si="2"/>
        <v>38.370273794002607</v>
      </c>
      <c r="O9" s="37">
        <f t="shared" si="3"/>
        <v>81.513130936859753</v>
      </c>
      <c r="P9" s="38">
        <f t="shared" si="4"/>
        <v>0.81513130936859757</v>
      </c>
      <c r="Q9" s="178" t="s">
        <v>396</v>
      </c>
      <c r="R9" s="24"/>
      <c r="S9" s="24"/>
      <c r="T9" s="11"/>
      <c r="U9" s="11"/>
      <c r="V9" s="11"/>
      <c r="W9" s="11"/>
      <c r="X9" s="11"/>
      <c r="Y9" s="11"/>
    </row>
    <row r="10" spans="1:25" ht="15" customHeight="1">
      <c r="A10" s="54">
        <v>3</v>
      </c>
      <c r="B10" s="53">
        <v>7</v>
      </c>
      <c r="C10" s="183" t="s">
        <v>100</v>
      </c>
      <c r="D10" s="183" t="s">
        <v>72</v>
      </c>
      <c r="E10" s="183" t="s">
        <v>48</v>
      </c>
      <c r="F10" s="128">
        <v>40558</v>
      </c>
      <c r="G10" s="135" t="s">
        <v>120</v>
      </c>
      <c r="H10" s="1" t="s">
        <v>412</v>
      </c>
      <c r="I10" s="46">
        <v>19</v>
      </c>
      <c r="J10" s="9">
        <f t="shared" si="0"/>
        <v>6.7857142857142856</v>
      </c>
      <c r="K10" s="14">
        <v>9.6999999999999993</v>
      </c>
      <c r="L10" s="9">
        <f t="shared" si="1"/>
        <v>38.799999999999997</v>
      </c>
      <c r="M10" s="16">
        <v>36.39</v>
      </c>
      <c r="N10" s="9">
        <f t="shared" si="2"/>
        <v>32.349546578730418</v>
      </c>
      <c r="O10" s="37">
        <f t="shared" si="3"/>
        <v>77.9352608644447</v>
      </c>
      <c r="P10" s="38">
        <f t="shared" si="4"/>
        <v>0.779352608644447</v>
      </c>
      <c r="Q10" s="178" t="s">
        <v>363</v>
      </c>
      <c r="R10" s="24"/>
      <c r="S10" s="24"/>
      <c r="T10" s="11"/>
      <c r="U10" s="11"/>
      <c r="V10" s="11"/>
      <c r="W10" s="11"/>
      <c r="X10" s="11"/>
      <c r="Y10" s="11"/>
    </row>
    <row r="11" spans="1:25" ht="15" customHeight="1">
      <c r="A11" s="54">
        <v>4</v>
      </c>
      <c r="B11" s="53">
        <v>7</v>
      </c>
      <c r="C11" s="183" t="s">
        <v>40</v>
      </c>
      <c r="D11" s="183" t="s">
        <v>41</v>
      </c>
      <c r="E11" s="183" t="s">
        <v>42</v>
      </c>
      <c r="F11" s="138">
        <v>40590</v>
      </c>
      <c r="G11" s="135" t="s">
        <v>116</v>
      </c>
      <c r="H11" s="1" t="s">
        <v>412</v>
      </c>
      <c r="I11" s="173">
        <v>27</v>
      </c>
      <c r="J11" s="9">
        <f t="shared" si="0"/>
        <v>9.6428571428571423</v>
      </c>
      <c r="K11" s="14">
        <v>8.4</v>
      </c>
      <c r="L11" s="9">
        <f t="shared" si="1"/>
        <v>33.6</v>
      </c>
      <c r="M11" s="16">
        <v>35.090000000000003</v>
      </c>
      <c r="N11" s="9">
        <f t="shared" si="2"/>
        <v>33.548019378740378</v>
      </c>
      <c r="O11" s="37">
        <f t="shared" si="3"/>
        <v>76.790876521597525</v>
      </c>
      <c r="P11" s="38">
        <f t="shared" si="4"/>
        <v>0.76790876521597529</v>
      </c>
      <c r="Q11" s="178" t="s">
        <v>374</v>
      </c>
      <c r="R11" s="24"/>
      <c r="S11" s="24"/>
      <c r="T11" s="10"/>
      <c r="U11" s="10"/>
      <c r="V11" s="10"/>
      <c r="W11" s="10"/>
      <c r="X11" s="10"/>
      <c r="Y11" s="10"/>
    </row>
    <row r="12" spans="1:25" ht="15" customHeight="1">
      <c r="A12" s="54">
        <v>5</v>
      </c>
      <c r="B12" s="53">
        <v>7</v>
      </c>
      <c r="C12" s="183" t="s">
        <v>88</v>
      </c>
      <c r="D12" s="183" t="s">
        <v>89</v>
      </c>
      <c r="E12" s="183" t="s">
        <v>90</v>
      </c>
      <c r="F12" s="111">
        <v>40304</v>
      </c>
      <c r="G12" s="135" t="s">
        <v>114</v>
      </c>
      <c r="H12" s="1" t="s">
        <v>412</v>
      </c>
      <c r="I12" s="46">
        <v>32</v>
      </c>
      <c r="J12" s="9">
        <f t="shared" si="0"/>
        <v>11.428571428571429</v>
      </c>
      <c r="K12" s="14">
        <v>9.8000000000000007</v>
      </c>
      <c r="L12" s="9">
        <f t="shared" si="1"/>
        <v>39.200000000000003</v>
      </c>
      <c r="M12" s="16">
        <v>46.51</v>
      </c>
      <c r="N12" s="9">
        <f t="shared" si="2"/>
        <v>25.310685874005593</v>
      </c>
      <c r="O12" s="37">
        <f t="shared" si="3"/>
        <v>75.939257302577033</v>
      </c>
      <c r="P12" s="38">
        <f t="shared" si="4"/>
        <v>0.75939257302577035</v>
      </c>
      <c r="Q12" s="178" t="s">
        <v>395</v>
      </c>
      <c r="R12" s="24"/>
      <c r="S12" s="24"/>
      <c r="T12" s="6"/>
      <c r="U12" s="6"/>
      <c r="V12" s="6"/>
      <c r="W12" s="6"/>
      <c r="X12" s="6"/>
      <c r="Y12" s="6"/>
    </row>
    <row r="13" spans="1:25" ht="15" customHeight="1">
      <c r="A13" s="54">
        <v>6</v>
      </c>
      <c r="B13" s="53">
        <v>7</v>
      </c>
      <c r="C13" s="182" t="s">
        <v>98</v>
      </c>
      <c r="D13" s="182" t="s">
        <v>99</v>
      </c>
      <c r="E13" s="182" t="s">
        <v>54</v>
      </c>
      <c r="F13" s="128">
        <v>40725</v>
      </c>
      <c r="G13" s="137" t="s">
        <v>124</v>
      </c>
      <c r="H13" s="1" t="s">
        <v>412</v>
      </c>
      <c r="I13" s="46">
        <v>26</v>
      </c>
      <c r="J13" s="9">
        <f t="shared" si="0"/>
        <v>9.2857142857142865</v>
      </c>
      <c r="K13" s="14">
        <v>9.8000000000000007</v>
      </c>
      <c r="L13" s="9">
        <f t="shared" si="1"/>
        <v>39.200000000000003</v>
      </c>
      <c r="M13" s="16">
        <v>43.93</v>
      </c>
      <c r="N13" s="9">
        <f t="shared" si="2"/>
        <v>26.797177327566583</v>
      </c>
      <c r="O13" s="37">
        <f t="shared" si="3"/>
        <v>75.282891613280867</v>
      </c>
      <c r="P13" s="38">
        <f t="shared" si="4"/>
        <v>0.75282891613280867</v>
      </c>
      <c r="Q13" s="180" t="s">
        <v>376</v>
      </c>
      <c r="R13" s="24"/>
      <c r="S13" s="24"/>
      <c r="T13" s="6"/>
      <c r="U13" s="6"/>
      <c r="V13" s="6"/>
      <c r="W13" s="6"/>
      <c r="X13" s="6"/>
      <c r="Y13" s="6"/>
    </row>
    <row r="14" spans="1:25" ht="15" customHeight="1">
      <c r="A14" s="54">
        <v>7</v>
      </c>
      <c r="B14" s="53">
        <v>7</v>
      </c>
      <c r="C14" s="183" t="s">
        <v>96</v>
      </c>
      <c r="D14" s="183" t="s">
        <v>97</v>
      </c>
      <c r="E14" s="183" t="s">
        <v>39</v>
      </c>
      <c r="F14" s="138">
        <v>40392</v>
      </c>
      <c r="G14" s="135" t="s">
        <v>121</v>
      </c>
      <c r="H14" s="1" t="s">
        <v>412</v>
      </c>
      <c r="I14" s="46">
        <v>32</v>
      </c>
      <c r="J14" s="9">
        <f t="shared" si="0"/>
        <v>11.428571428571429</v>
      </c>
      <c r="K14" s="14">
        <v>9.6999999999999993</v>
      </c>
      <c r="L14" s="9">
        <f t="shared" si="1"/>
        <v>38.799999999999997</v>
      </c>
      <c r="M14" s="16">
        <v>47.55</v>
      </c>
      <c r="N14" s="9">
        <f t="shared" si="2"/>
        <v>24.75709779179811</v>
      </c>
      <c r="O14" s="37">
        <f t="shared" si="3"/>
        <v>74.985669220369545</v>
      </c>
      <c r="P14" s="38">
        <f t="shared" si="4"/>
        <v>0.74985669220369544</v>
      </c>
      <c r="Q14" s="178" t="s">
        <v>400</v>
      </c>
      <c r="R14" s="24"/>
      <c r="S14" s="24"/>
      <c r="T14" s="5"/>
      <c r="U14" s="5"/>
      <c r="V14" s="5"/>
      <c r="W14" s="5"/>
      <c r="X14" s="5"/>
      <c r="Y14" s="5"/>
    </row>
    <row r="15" spans="1:25" s="3" customFormat="1" ht="15" customHeight="1">
      <c r="A15" s="54">
        <v>8</v>
      </c>
      <c r="B15" s="53">
        <v>7</v>
      </c>
      <c r="C15" s="182" t="s">
        <v>52</v>
      </c>
      <c r="D15" s="182" t="s">
        <v>53</v>
      </c>
      <c r="E15" s="182" t="s">
        <v>54</v>
      </c>
      <c r="F15" s="128">
        <v>40319</v>
      </c>
      <c r="G15" s="141" t="s">
        <v>118</v>
      </c>
      <c r="H15" s="1" t="s">
        <v>412</v>
      </c>
      <c r="I15" s="175">
        <v>34</v>
      </c>
      <c r="J15" s="9">
        <f t="shared" si="0"/>
        <v>12.142857142857142</v>
      </c>
      <c r="K15" s="13">
        <v>8.9</v>
      </c>
      <c r="L15" s="9">
        <f t="shared" si="1"/>
        <v>35.6</v>
      </c>
      <c r="M15" s="15">
        <v>46.94</v>
      </c>
      <c r="N15" s="9">
        <f t="shared" si="2"/>
        <v>25.078824030677463</v>
      </c>
      <c r="O15" s="37">
        <f t="shared" si="3"/>
        <v>72.821681173534614</v>
      </c>
      <c r="P15" s="38">
        <f t="shared" si="4"/>
        <v>0.72821681173534614</v>
      </c>
      <c r="Q15" s="180" t="s">
        <v>398</v>
      </c>
      <c r="R15" s="24"/>
      <c r="S15" s="24"/>
      <c r="T15" s="6"/>
      <c r="U15" s="6"/>
      <c r="V15" s="6"/>
      <c r="W15" s="6"/>
      <c r="X15" s="6"/>
      <c r="Y15" s="6"/>
    </row>
    <row r="16" spans="1:25" s="3" customFormat="1" ht="15" customHeight="1">
      <c r="A16" s="54">
        <v>9</v>
      </c>
      <c r="B16" s="53">
        <v>7</v>
      </c>
      <c r="C16" s="137" t="s">
        <v>111</v>
      </c>
      <c r="D16" s="137" t="s">
        <v>112</v>
      </c>
      <c r="E16" s="137" t="s">
        <v>80</v>
      </c>
      <c r="F16" s="128">
        <v>40323</v>
      </c>
      <c r="G16" s="137" t="s">
        <v>116</v>
      </c>
      <c r="H16" s="46"/>
      <c r="I16" s="46">
        <v>30</v>
      </c>
      <c r="J16" s="9">
        <f t="shared" si="0"/>
        <v>10.714285714285714</v>
      </c>
      <c r="K16" s="14">
        <v>6.1</v>
      </c>
      <c r="L16" s="9">
        <f t="shared" si="1"/>
        <v>24.4</v>
      </c>
      <c r="M16" s="16">
        <v>34.32</v>
      </c>
      <c r="N16" s="9">
        <f t="shared" si="2"/>
        <v>34.3006993006993</v>
      </c>
      <c r="O16" s="37">
        <f t="shared" si="3"/>
        <v>69.414985014985007</v>
      </c>
      <c r="P16" s="38">
        <f t="shared" si="4"/>
        <v>0.69414985014985009</v>
      </c>
      <c r="Q16" s="180" t="s">
        <v>374</v>
      </c>
      <c r="R16" s="24"/>
      <c r="S16" s="24"/>
      <c r="T16" s="6"/>
      <c r="U16" s="6"/>
      <c r="V16" s="6"/>
      <c r="W16" s="6"/>
      <c r="X16" s="6"/>
      <c r="Y16" s="6"/>
    </row>
    <row r="17" spans="1:25" s="3" customFormat="1" ht="15" customHeight="1">
      <c r="A17" s="54">
        <v>10</v>
      </c>
      <c r="B17" s="53">
        <v>7</v>
      </c>
      <c r="C17" s="137" t="s">
        <v>46</v>
      </c>
      <c r="D17" s="137" t="s">
        <v>47</v>
      </c>
      <c r="E17" s="137" t="s">
        <v>48</v>
      </c>
      <c r="F17" s="140">
        <v>40289</v>
      </c>
      <c r="G17" s="137" t="s">
        <v>118</v>
      </c>
      <c r="H17" s="28"/>
      <c r="I17" s="174">
        <v>40</v>
      </c>
      <c r="J17" s="9">
        <f t="shared" si="0"/>
        <v>14.285714285714286</v>
      </c>
      <c r="K17" s="14">
        <v>6.9</v>
      </c>
      <c r="L17" s="9">
        <f t="shared" si="1"/>
        <v>27.6</v>
      </c>
      <c r="M17" s="16">
        <v>43.93</v>
      </c>
      <c r="N17" s="9">
        <f t="shared" si="2"/>
        <v>26.797177327566583</v>
      </c>
      <c r="O17" s="37">
        <f t="shared" si="3"/>
        <v>68.682891613280873</v>
      </c>
      <c r="P17" s="38">
        <f t="shared" si="4"/>
        <v>0.68682891613280872</v>
      </c>
      <c r="Q17" s="180" t="s">
        <v>397</v>
      </c>
      <c r="R17" s="24"/>
      <c r="S17" s="24"/>
      <c r="T17" s="5"/>
      <c r="U17" s="5"/>
      <c r="V17" s="5"/>
      <c r="W17" s="5"/>
      <c r="X17" s="5"/>
      <c r="Y17" s="5"/>
    </row>
    <row r="18" spans="1:25" ht="15" customHeight="1">
      <c r="A18" s="54">
        <v>11</v>
      </c>
      <c r="B18" s="53">
        <v>7</v>
      </c>
      <c r="C18" s="135" t="s">
        <v>63</v>
      </c>
      <c r="D18" s="135" t="s">
        <v>64</v>
      </c>
      <c r="E18" s="135" t="s">
        <v>65</v>
      </c>
      <c r="F18" s="138" t="s">
        <v>113</v>
      </c>
      <c r="G18" s="135" t="s">
        <v>121</v>
      </c>
      <c r="H18" s="28"/>
      <c r="I18" s="175">
        <v>27</v>
      </c>
      <c r="J18" s="9">
        <f t="shared" si="0"/>
        <v>9.6428571428571423</v>
      </c>
      <c r="K18" s="14">
        <v>6.9</v>
      </c>
      <c r="L18" s="9">
        <f t="shared" si="1"/>
        <v>27.6</v>
      </c>
      <c r="M18" s="16">
        <v>42.67</v>
      </c>
      <c r="N18" s="9">
        <f t="shared" si="2"/>
        <v>27.588469650808531</v>
      </c>
      <c r="O18" s="37">
        <f t="shared" si="3"/>
        <v>64.831326793665681</v>
      </c>
      <c r="P18" s="38">
        <f t="shared" si="4"/>
        <v>0.64831326793665678</v>
      </c>
      <c r="Q18" s="178" t="s">
        <v>400</v>
      </c>
      <c r="R18" s="24"/>
      <c r="S18" s="24"/>
      <c r="T18" s="6"/>
      <c r="U18" s="6"/>
      <c r="V18" s="6"/>
      <c r="W18" s="6"/>
      <c r="X18" s="6"/>
      <c r="Y18" s="6"/>
    </row>
    <row r="19" spans="1:25" ht="15" customHeight="1">
      <c r="A19" s="54">
        <v>12</v>
      </c>
      <c r="B19" s="53">
        <v>7</v>
      </c>
      <c r="C19" s="137" t="s">
        <v>81</v>
      </c>
      <c r="D19" s="137" t="s">
        <v>82</v>
      </c>
      <c r="E19" s="137" t="s">
        <v>83</v>
      </c>
      <c r="F19" s="128">
        <v>40310</v>
      </c>
      <c r="G19" s="137" t="s">
        <v>124</v>
      </c>
      <c r="H19" s="46"/>
      <c r="I19" s="46">
        <v>27</v>
      </c>
      <c r="J19" s="9">
        <f t="shared" si="0"/>
        <v>9.6428571428571423</v>
      </c>
      <c r="K19" s="14">
        <v>7.1</v>
      </c>
      <c r="L19" s="9">
        <f t="shared" si="1"/>
        <v>28.4</v>
      </c>
      <c r="M19" s="16">
        <v>47.21</v>
      </c>
      <c r="N19" s="9">
        <f t="shared" si="2"/>
        <v>24.935395043423004</v>
      </c>
      <c r="O19" s="37">
        <f t="shared" si="3"/>
        <v>62.978252186280145</v>
      </c>
      <c r="P19" s="38">
        <f t="shared" si="4"/>
        <v>0.62978252186280148</v>
      </c>
      <c r="Q19" s="180" t="s">
        <v>362</v>
      </c>
      <c r="R19" s="24"/>
      <c r="S19" s="24"/>
      <c r="T19" s="5"/>
      <c r="U19" s="5"/>
      <c r="V19" s="5"/>
      <c r="W19" s="5"/>
      <c r="X19" s="5"/>
      <c r="Y19" s="5"/>
    </row>
    <row r="20" spans="1:25" ht="15" customHeight="1">
      <c r="A20" s="54">
        <v>13</v>
      </c>
      <c r="B20" s="53">
        <v>7</v>
      </c>
      <c r="C20" s="135" t="s">
        <v>60</v>
      </c>
      <c r="D20" s="135" t="s">
        <v>61</v>
      </c>
      <c r="E20" s="135" t="s">
        <v>62</v>
      </c>
      <c r="F20" s="138">
        <v>40295</v>
      </c>
      <c r="G20" s="135" t="s">
        <v>120</v>
      </c>
      <c r="H20" s="1"/>
      <c r="I20" s="177">
        <v>20</v>
      </c>
      <c r="J20" s="9">
        <f t="shared" si="0"/>
        <v>7.1428571428571432</v>
      </c>
      <c r="K20" s="14">
        <v>5.8</v>
      </c>
      <c r="L20" s="9">
        <f t="shared" si="1"/>
        <v>23.2</v>
      </c>
      <c r="M20" s="16">
        <v>38.049999999999997</v>
      </c>
      <c r="N20" s="9">
        <f t="shared" si="2"/>
        <v>30.938239159001316</v>
      </c>
      <c r="O20" s="37">
        <f t="shared" si="3"/>
        <v>61.281096301858454</v>
      </c>
      <c r="P20" s="38">
        <f t="shared" si="4"/>
        <v>0.61281096301858451</v>
      </c>
      <c r="Q20" s="178" t="s">
        <v>399</v>
      </c>
      <c r="R20" s="24"/>
      <c r="S20" s="24"/>
      <c r="T20" s="6"/>
      <c r="U20" s="6"/>
      <c r="V20" s="6"/>
      <c r="W20" s="6"/>
      <c r="X20" s="6"/>
      <c r="Y20" s="6"/>
    </row>
    <row r="21" spans="1:25" ht="15" customHeight="1">
      <c r="A21" s="54">
        <v>14</v>
      </c>
      <c r="B21" s="53">
        <v>7</v>
      </c>
      <c r="C21" s="135" t="s">
        <v>37</v>
      </c>
      <c r="D21" s="135" t="s">
        <v>38</v>
      </c>
      <c r="E21" s="135" t="s">
        <v>39</v>
      </c>
      <c r="F21" s="128">
        <v>40279</v>
      </c>
      <c r="G21" s="137" t="s">
        <v>115</v>
      </c>
      <c r="H21" s="1"/>
      <c r="I21" s="173">
        <v>29</v>
      </c>
      <c r="J21" s="9">
        <f t="shared" si="0"/>
        <v>10.357142857142858</v>
      </c>
      <c r="K21" s="14">
        <v>4.9000000000000004</v>
      </c>
      <c r="L21" s="9">
        <f t="shared" si="1"/>
        <v>19.600000000000001</v>
      </c>
      <c r="M21" s="16">
        <v>40.82</v>
      </c>
      <c r="N21" s="9">
        <f t="shared" si="2"/>
        <v>28.838804507594318</v>
      </c>
      <c r="O21" s="37">
        <f t="shared" si="3"/>
        <v>58.795947364737174</v>
      </c>
      <c r="P21" s="38">
        <f t="shared" si="4"/>
        <v>0.58795947364737178</v>
      </c>
      <c r="Q21" s="178" t="s">
        <v>396</v>
      </c>
      <c r="R21" s="24"/>
      <c r="S21" s="24"/>
      <c r="T21" s="6"/>
      <c r="U21" s="6"/>
    </row>
    <row r="22" spans="1:25" ht="15" customHeight="1">
      <c r="A22" s="54">
        <v>15</v>
      </c>
      <c r="B22" s="53">
        <v>7</v>
      </c>
      <c r="C22" s="135" t="s">
        <v>86</v>
      </c>
      <c r="D22" s="135" t="s">
        <v>87</v>
      </c>
      <c r="E22" s="135" t="s">
        <v>39</v>
      </c>
      <c r="F22" s="138">
        <v>40525</v>
      </c>
      <c r="G22" s="135" t="s">
        <v>120</v>
      </c>
      <c r="H22" s="46"/>
      <c r="I22" s="46">
        <v>17</v>
      </c>
      <c r="J22" s="9">
        <f t="shared" si="0"/>
        <v>6.0714285714285712</v>
      </c>
      <c r="K22" s="14">
        <v>6.4</v>
      </c>
      <c r="L22" s="9">
        <f t="shared" si="1"/>
        <v>25.6</v>
      </c>
      <c r="M22" s="16">
        <v>44.61</v>
      </c>
      <c r="N22" s="9">
        <f t="shared" si="2"/>
        <v>26.388702084734366</v>
      </c>
      <c r="O22" s="37">
        <f t="shared" si="3"/>
        <v>58.06013065616294</v>
      </c>
      <c r="P22" s="38">
        <f t="shared" si="4"/>
        <v>0.58060130656162945</v>
      </c>
      <c r="Q22" s="178" t="s">
        <v>363</v>
      </c>
      <c r="R22" s="24"/>
      <c r="S22" s="24"/>
      <c r="T22" s="6"/>
      <c r="U22" s="6"/>
    </row>
    <row r="23" spans="1:25" ht="15" customHeight="1">
      <c r="A23" s="54">
        <v>16</v>
      </c>
      <c r="B23" s="53">
        <v>7</v>
      </c>
      <c r="C23" s="135" t="s">
        <v>66</v>
      </c>
      <c r="D23" s="135" t="s">
        <v>67</v>
      </c>
      <c r="E23" s="135" t="s">
        <v>68</v>
      </c>
      <c r="F23" s="138">
        <v>40314</v>
      </c>
      <c r="G23" s="135" t="s">
        <v>120</v>
      </c>
      <c r="H23" s="1"/>
      <c r="I23" s="177">
        <v>12</v>
      </c>
      <c r="J23" s="9">
        <f t="shared" si="0"/>
        <v>4.2857142857142856</v>
      </c>
      <c r="K23" s="14">
        <v>4.7</v>
      </c>
      <c r="L23" s="9">
        <f t="shared" si="1"/>
        <v>18.8</v>
      </c>
      <c r="M23" s="16">
        <v>35.299999999999997</v>
      </c>
      <c r="N23" s="9">
        <f t="shared" si="2"/>
        <v>33.348441926345615</v>
      </c>
      <c r="O23" s="37">
        <f t="shared" si="3"/>
        <v>56.434156212059904</v>
      </c>
      <c r="P23" s="38">
        <f t="shared" si="4"/>
        <v>0.56434156212059905</v>
      </c>
      <c r="Q23" s="178" t="s">
        <v>399</v>
      </c>
      <c r="R23" s="24"/>
      <c r="S23" s="24"/>
      <c r="T23" s="6"/>
      <c r="U23" s="6"/>
    </row>
    <row r="24" spans="1:25" ht="15" customHeight="1">
      <c r="A24" s="54">
        <v>17</v>
      </c>
      <c r="B24" s="53">
        <v>7</v>
      </c>
      <c r="C24" s="135" t="s">
        <v>77</v>
      </c>
      <c r="D24" s="135" t="s">
        <v>78</v>
      </c>
      <c r="E24" s="135" t="s">
        <v>48</v>
      </c>
      <c r="F24" s="138">
        <v>40277</v>
      </c>
      <c r="G24" s="135" t="s">
        <v>120</v>
      </c>
      <c r="H24" s="46"/>
      <c r="I24" s="46">
        <v>14</v>
      </c>
      <c r="J24" s="9">
        <f t="shared" si="0"/>
        <v>5</v>
      </c>
      <c r="K24" s="14">
        <v>4.8</v>
      </c>
      <c r="L24" s="9">
        <f t="shared" si="1"/>
        <v>19.2</v>
      </c>
      <c r="M24" s="16">
        <v>37.68</v>
      </c>
      <c r="N24" s="9">
        <f t="shared" si="2"/>
        <v>31.242038216560513</v>
      </c>
      <c r="O24" s="37">
        <f t="shared" si="3"/>
        <v>55.442038216560512</v>
      </c>
      <c r="P24" s="38">
        <f t="shared" si="4"/>
        <v>0.55442038216560507</v>
      </c>
      <c r="Q24" s="178" t="s">
        <v>369</v>
      </c>
      <c r="R24" s="24"/>
      <c r="S24" s="24"/>
      <c r="T24" s="6"/>
      <c r="U24" s="6"/>
    </row>
    <row r="25" spans="1:25" ht="15" customHeight="1">
      <c r="A25" s="54">
        <v>18</v>
      </c>
      <c r="B25" s="53">
        <v>7</v>
      </c>
      <c r="C25" s="135" t="s">
        <v>107</v>
      </c>
      <c r="D25" s="135" t="s">
        <v>87</v>
      </c>
      <c r="E25" s="135" t="s">
        <v>108</v>
      </c>
      <c r="F25" s="111">
        <v>40546</v>
      </c>
      <c r="G25" s="135" t="s">
        <v>122</v>
      </c>
      <c r="H25" s="46"/>
      <c r="I25" s="46">
        <v>31</v>
      </c>
      <c r="J25" s="9">
        <f t="shared" si="0"/>
        <v>11.071428571428571</v>
      </c>
      <c r="K25" s="14">
        <v>2.4</v>
      </c>
      <c r="L25" s="9">
        <f t="shared" si="1"/>
        <v>9.6</v>
      </c>
      <c r="M25" s="16">
        <v>36.840000000000003</v>
      </c>
      <c r="N25" s="9">
        <f t="shared" si="2"/>
        <v>31.954397394136805</v>
      </c>
      <c r="O25" s="37">
        <f t="shared" si="3"/>
        <v>52.625825965565376</v>
      </c>
      <c r="P25" s="38">
        <f t="shared" si="4"/>
        <v>0.52625825965565376</v>
      </c>
      <c r="Q25" s="178" t="s">
        <v>402</v>
      </c>
      <c r="R25" s="24"/>
      <c r="S25" s="24"/>
      <c r="T25" s="6"/>
      <c r="U25" s="6"/>
    </row>
    <row r="26" spans="1:25" ht="15" customHeight="1">
      <c r="A26" s="54">
        <v>19</v>
      </c>
      <c r="B26" s="53">
        <v>7</v>
      </c>
      <c r="C26" s="135" t="s">
        <v>91</v>
      </c>
      <c r="D26" s="135" t="s">
        <v>92</v>
      </c>
      <c r="E26" s="135" t="s">
        <v>93</v>
      </c>
      <c r="F26" s="138">
        <v>40417</v>
      </c>
      <c r="G26" s="135" t="s">
        <v>120</v>
      </c>
      <c r="H26" s="46"/>
      <c r="I26" s="46">
        <v>4</v>
      </c>
      <c r="J26" s="9">
        <f t="shared" si="0"/>
        <v>1.4285714285714286</v>
      </c>
      <c r="K26" s="14">
        <v>6.1</v>
      </c>
      <c r="L26" s="9">
        <f t="shared" si="1"/>
        <v>24.4</v>
      </c>
      <c r="M26" s="16">
        <v>46.66</v>
      </c>
      <c r="N26" s="9">
        <f t="shared" si="2"/>
        <v>25.229318474067728</v>
      </c>
      <c r="O26" s="37">
        <f t="shared" si="3"/>
        <v>51.057889902639154</v>
      </c>
      <c r="P26" s="38">
        <f t="shared" si="4"/>
        <v>0.51057889902639153</v>
      </c>
      <c r="Q26" s="178" t="s">
        <v>369</v>
      </c>
      <c r="R26" s="24"/>
      <c r="S26" s="24"/>
      <c r="T26" s="6"/>
      <c r="U26" s="6"/>
    </row>
    <row r="27" spans="1:25" ht="15" customHeight="1">
      <c r="A27" s="54">
        <v>20</v>
      </c>
      <c r="B27" s="53">
        <v>7</v>
      </c>
      <c r="C27" s="136" t="s">
        <v>43</v>
      </c>
      <c r="D27" s="136" t="s">
        <v>44</v>
      </c>
      <c r="E27" s="136" t="s">
        <v>45</v>
      </c>
      <c r="F27" s="139">
        <v>40626</v>
      </c>
      <c r="G27" s="136" t="s">
        <v>117</v>
      </c>
      <c r="H27" s="1"/>
      <c r="I27" s="173">
        <v>37</v>
      </c>
      <c r="J27" s="9">
        <f t="shared" si="0"/>
        <v>13.214285714285714</v>
      </c>
      <c r="K27" s="14">
        <v>2.7</v>
      </c>
      <c r="L27" s="9">
        <f t="shared" si="1"/>
        <v>10.8</v>
      </c>
      <c r="M27" s="16">
        <v>55.2</v>
      </c>
      <c r="N27" s="9">
        <f t="shared" si="2"/>
        <v>21.326086956521738</v>
      </c>
      <c r="O27" s="37">
        <f t="shared" si="3"/>
        <v>45.340372670807454</v>
      </c>
      <c r="P27" s="38">
        <f t="shared" si="4"/>
        <v>0.45340372670807455</v>
      </c>
      <c r="Q27" s="179" t="s">
        <v>388</v>
      </c>
      <c r="R27" s="24"/>
      <c r="S27" s="24"/>
      <c r="T27" s="6"/>
      <c r="U27" s="6"/>
    </row>
    <row r="28" spans="1:25" ht="15" customHeight="1">
      <c r="A28" s="54">
        <v>21</v>
      </c>
      <c r="B28" s="53">
        <v>7</v>
      </c>
      <c r="C28" s="135" t="s">
        <v>49</v>
      </c>
      <c r="D28" s="135" t="s">
        <v>50</v>
      </c>
      <c r="E28" s="135" t="s">
        <v>51</v>
      </c>
      <c r="F28" s="138">
        <v>40693</v>
      </c>
      <c r="G28" s="135" t="s">
        <v>119</v>
      </c>
      <c r="H28" s="1"/>
      <c r="I28" s="174">
        <v>28</v>
      </c>
      <c r="J28" s="9">
        <f t="shared" si="0"/>
        <v>10</v>
      </c>
      <c r="K28" s="14"/>
      <c r="L28" s="9">
        <f t="shared" si="1"/>
        <v>0</v>
      </c>
      <c r="M28" s="16">
        <v>34.869999999999997</v>
      </c>
      <c r="N28" s="9">
        <f t="shared" si="2"/>
        <v>33.759678806997421</v>
      </c>
      <c r="O28" s="37">
        <f t="shared" si="3"/>
        <v>43.759678806997421</v>
      </c>
      <c r="P28" s="38">
        <f t="shared" si="4"/>
        <v>0.43759678806997421</v>
      </c>
      <c r="Q28" s="178" t="s">
        <v>389</v>
      </c>
      <c r="R28" s="24"/>
      <c r="S28" s="24"/>
      <c r="T28" s="6"/>
      <c r="U28" s="6"/>
    </row>
    <row r="29" spans="1:25" ht="15" customHeight="1">
      <c r="A29" s="54">
        <v>22</v>
      </c>
      <c r="B29" s="53">
        <v>7</v>
      </c>
      <c r="C29" s="135" t="s">
        <v>34</v>
      </c>
      <c r="D29" s="135" t="s">
        <v>35</v>
      </c>
      <c r="E29" s="135" t="s">
        <v>36</v>
      </c>
      <c r="F29" s="111">
        <v>40251</v>
      </c>
      <c r="G29" s="135" t="s">
        <v>114</v>
      </c>
      <c r="H29" s="1"/>
      <c r="I29" s="172">
        <v>35</v>
      </c>
      <c r="J29" s="9">
        <f t="shared" si="0"/>
        <v>12.5</v>
      </c>
      <c r="K29" s="14">
        <v>1.2</v>
      </c>
      <c r="L29" s="9">
        <f t="shared" si="1"/>
        <v>4.8</v>
      </c>
      <c r="M29" s="16">
        <v>47.37</v>
      </c>
      <c r="N29" s="9">
        <f t="shared" si="2"/>
        <v>24.851171627612416</v>
      </c>
      <c r="O29" s="37">
        <f t="shared" si="3"/>
        <v>42.151171627612413</v>
      </c>
      <c r="P29" s="38">
        <f t="shared" si="4"/>
        <v>0.42151171627612416</v>
      </c>
      <c r="Q29" s="178" t="s">
        <v>395</v>
      </c>
      <c r="R29" s="24"/>
      <c r="S29" s="24"/>
      <c r="T29" s="6"/>
      <c r="U29" s="6"/>
    </row>
    <row r="30" spans="1:25" ht="15" customHeight="1">
      <c r="A30" s="54">
        <v>23</v>
      </c>
      <c r="B30" s="53">
        <v>7</v>
      </c>
      <c r="C30" s="135" t="s">
        <v>71</v>
      </c>
      <c r="D30" s="135" t="s">
        <v>72</v>
      </c>
      <c r="E30" s="135" t="s">
        <v>73</v>
      </c>
      <c r="F30" s="111">
        <v>40175</v>
      </c>
      <c r="G30" s="135" t="s">
        <v>122</v>
      </c>
      <c r="H30" s="46"/>
      <c r="I30" s="46">
        <v>26</v>
      </c>
      <c r="J30" s="9">
        <f t="shared" si="0"/>
        <v>9.2857142857142865</v>
      </c>
      <c r="K30" s="14">
        <v>2.6</v>
      </c>
      <c r="L30" s="9">
        <f t="shared" si="1"/>
        <v>10.4</v>
      </c>
      <c r="M30" s="16">
        <v>57.91</v>
      </c>
      <c r="N30" s="9">
        <f t="shared" si="2"/>
        <v>20.328095320324643</v>
      </c>
      <c r="O30" s="37">
        <f t="shared" si="3"/>
        <v>40.013809606038933</v>
      </c>
      <c r="P30" s="38">
        <f t="shared" si="4"/>
        <v>0.4001380960603893</v>
      </c>
      <c r="Q30" s="178" t="s">
        <v>401</v>
      </c>
      <c r="R30" s="24"/>
      <c r="S30" s="24"/>
      <c r="T30" s="6"/>
      <c r="U30" s="6"/>
    </row>
    <row r="31" spans="1:25" ht="15" customHeight="1">
      <c r="A31" s="54">
        <v>24</v>
      </c>
      <c r="B31" s="53">
        <v>7</v>
      </c>
      <c r="C31" s="135" t="s">
        <v>94</v>
      </c>
      <c r="D31" s="135" t="s">
        <v>95</v>
      </c>
      <c r="E31" s="135" t="s">
        <v>54</v>
      </c>
      <c r="F31" s="111">
        <v>40495</v>
      </c>
      <c r="G31" s="135" t="s">
        <v>122</v>
      </c>
      <c r="H31" s="46"/>
      <c r="I31" s="46">
        <v>17</v>
      </c>
      <c r="J31" s="9">
        <f t="shared" si="0"/>
        <v>6.0714285714285712</v>
      </c>
      <c r="K31" s="14">
        <v>2</v>
      </c>
      <c r="L31" s="9">
        <f t="shared" si="1"/>
        <v>8</v>
      </c>
      <c r="M31" s="16">
        <v>47.23</v>
      </c>
      <c r="N31" s="9">
        <f t="shared" si="2"/>
        <v>24.924835909379635</v>
      </c>
      <c r="O31" s="37">
        <f t="shared" si="3"/>
        <v>38.996264480808208</v>
      </c>
      <c r="P31" s="38">
        <f t="shared" si="4"/>
        <v>0.38996264480808207</v>
      </c>
      <c r="Q31" s="178" t="s">
        <v>402</v>
      </c>
      <c r="R31" s="24"/>
      <c r="S31" s="24"/>
      <c r="T31" s="6"/>
      <c r="U31" s="6"/>
    </row>
    <row r="32" spans="1:25" ht="15" customHeight="1">
      <c r="A32" s="54">
        <v>25</v>
      </c>
      <c r="B32" s="53">
        <v>7</v>
      </c>
      <c r="C32" s="135" t="s">
        <v>109</v>
      </c>
      <c r="D32" s="135" t="s">
        <v>110</v>
      </c>
      <c r="E32" s="135" t="s">
        <v>57</v>
      </c>
      <c r="F32" s="111">
        <v>40326</v>
      </c>
      <c r="G32" s="135" t="s">
        <v>114</v>
      </c>
      <c r="H32" s="46"/>
      <c r="I32" s="46">
        <v>34</v>
      </c>
      <c r="J32" s="9">
        <f t="shared" si="0"/>
        <v>12.142857142857142</v>
      </c>
      <c r="K32" s="14"/>
      <c r="L32" s="9">
        <f t="shared" si="1"/>
        <v>0</v>
      </c>
      <c r="M32" s="16">
        <v>46.14</v>
      </c>
      <c r="N32" s="9">
        <f t="shared" si="2"/>
        <v>25.513654096228869</v>
      </c>
      <c r="O32" s="37">
        <f t="shared" si="3"/>
        <v>37.656511239086015</v>
      </c>
      <c r="P32" s="38">
        <f t="shared" si="4"/>
        <v>0.37656511239086016</v>
      </c>
      <c r="Q32" s="178" t="s">
        <v>395</v>
      </c>
      <c r="R32" s="24"/>
      <c r="S32" s="24"/>
      <c r="T32" s="6"/>
      <c r="U32" s="6"/>
    </row>
    <row r="33" spans="1:21" ht="15" customHeight="1">
      <c r="A33" s="54">
        <v>26</v>
      </c>
      <c r="B33" s="53">
        <v>7</v>
      </c>
      <c r="C33" s="135" t="s">
        <v>101</v>
      </c>
      <c r="D33" s="135" t="s">
        <v>102</v>
      </c>
      <c r="E33" s="135" t="s">
        <v>103</v>
      </c>
      <c r="F33" s="128">
        <v>40360</v>
      </c>
      <c r="G33" s="135" t="s">
        <v>126</v>
      </c>
      <c r="H33" s="46"/>
      <c r="I33" s="46">
        <v>37</v>
      </c>
      <c r="J33" s="9">
        <f t="shared" si="0"/>
        <v>13.214285714285714</v>
      </c>
      <c r="K33" s="14"/>
      <c r="L33" s="9">
        <f t="shared" si="1"/>
        <v>0</v>
      </c>
      <c r="M33" s="16">
        <v>53.92</v>
      </c>
      <c r="N33" s="9">
        <f t="shared" si="2"/>
        <v>21.832344213649851</v>
      </c>
      <c r="O33" s="37">
        <f t="shared" si="3"/>
        <v>35.046629927935562</v>
      </c>
      <c r="P33" s="38">
        <f t="shared" si="4"/>
        <v>0.35046629927935563</v>
      </c>
      <c r="Q33" s="178" t="s">
        <v>393</v>
      </c>
      <c r="R33" s="24"/>
      <c r="S33" s="24"/>
      <c r="T33" s="6"/>
      <c r="U33" s="6"/>
    </row>
    <row r="34" spans="1:21" ht="15" customHeight="1">
      <c r="A34" s="54">
        <v>27</v>
      </c>
      <c r="B34" s="53">
        <v>7</v>
      </c>
      <c r="C34" s="135" t="s">
        <v>69</v>
      </c>
      <c r="D34" s="135" t="s">
        <v>61</v>
      </c>
      <c r="E34" s="135" t="s">
        <v>70</v>
      </c>
      <c r="F34" s="138">
        <v>40330</v>
      </c>
      <c r="G34" s="135" t="s">
        <v>119</v>
      </c>
      <c r="H34" s="28"/>
      <c r="I34" s="175">
        <v>29</v>
      </c>
      <c r="J34" s="9">
        <f t="shared" si="0"/>
        <v>10.357142857142858</v>
      </c>
      <c r="K34" s="14"/>
      <c r="L34" s="9">
        <f t="shared" si="1"/>
        <v>0</v>
      </c>
      <c r="M34" s="16">
        <v>48.49</v>
      </c>
      <c r="N34" s="9">
        <f t="shared" si="2"/>
        <v>24.277170550628995</v>
      </c>
      <c r="O34" s="37">
        <f t="shared" si="3"/>
        <v>34.634313407771856</v>
      </c>
      <c r="P34" s="38">
        <f t="shared" si="4"/>
        <v>0.34634313407771855</v>
      </c>
      <c r="Q34" s="178" t="s">
        <v>389</v>
      </c>
      <c r="R34" s="24"/>
      <c r="S34" s="24"/>
      <c r="T34" s="6"/>
      <c r="U34" s="6"/>
    </row>
    <row r="35" spans="1:21" ht="15" customHeight="1">
      <c r="A35" s="54">
        <v>28</v>
      </c>
      <c r="B35" s="53">
        <v>7</v>
      </c>
      <c r="C35" s="135" t="s">
        <v>58</v>
      </c>
      <c r="D35" s="135" t="s">
        <v>59</v>
      </c>
      <c r="E35" s="135" t="s">
        <v>39</v>
      </c>
      <c r="F35" s="138">
        <v>40303</v>
      </c>
      <c r="G35" s="135" t="s">
        <v>119</v>
      </c>
      <c r="H35" s="28"/>
      <c r="I35" s="176">
        <v>35</v>
      </c>
      <c r="J35" s="9">
        <f t="shared" si="0"/>
        <v>12.5</v>
      </c>
      <c r="K35" s="14"/>
      <c r="L35" s="9">
        <f t="shared" si="1"/>
        <v>0</v>
      </c>
      <c r="M35" s="16">
        <v>53.51</v>
      </c>
      <c r="N35" s="9">
        <f t="shared" si="2"/>
        <v>21.999626238086339</v>
      </c>
      <c r="O35" s="37">
        <f t="shared" si="3"/>
        <v>34.499626238086336</v>
      </c>
      <c r="P35" s="38">
        <f t="shared" si="4"/>
        <v>0.34499626238086334</v>
      </c>
      <c r="Q35" s="178" t="s">
        <v>389</v>
      </c>
      <c r="R35" s="24"/>
      <c r="S35" s="24"/>
      <c r="T35" s="6"/>
      <c r="U35" s="6"/>
    </row>
    <row r="36" spans="1:21" ht="15" customHeight="1">
      <c r="A36" s="54">
        <v>29</v>
      </c>
      <c r="B36" s="53">
        <v>7</v>
      </c>
      <c r="C36" s="135" t="s">
        <v>84</v>
      </c>
      <c r="D36" s="135" t="s">
        <v>85</v>
      </c>
      <c r="E36" s="135" t="s">
        <v>48</v>
      </c>
      <c r="F36" s="128">
        <v>40428</v>
      </c>
      <c r="G36" s="135" t="s">
        <v>125</v>
      </c>
      <c r="H36" s="46"/>
      <c r="I36" s="46">
        <v>24</v>
      </c>
      <c r="J36" s="9">
        <f t="shared" si="0"/>
        <v>8.5714285714285712</v>
      </c>
      <c r="K36" s="14"/>
      <c r="L36" s="9">
        <f t="shared" si="1"/>
        <v>0</v>
      </c>
      <c r="M36" s="16">
        <v>47.32</v>
      </c>
      <c r="N36" s="9">
        <f t="shared" si="2"/>
        <v>24.877430262045646</v>
      </c>
      <c r="O36" s="37">
        <f t="shared" si="3"/>
        <v>33.448858833474219</v>
      </c>
      <c r="P36" s="38">
        <f t="shared" si="4"/>
        <v>0.33448858833474221</v>
      </c>
      <c r="Q36" s="180" t="s">
        <v>372</v>
      </c>
      <c r="R36" s="24"/>
      <c r="S36" s="24"/>
      <c r="T36" s="6"/>
      <c r="U36" s="6"/>
    </row>
    <row r="37" spans="1:21" ht="15" customHeight="1">
      <c r="A37" s="54">
        <v>30</v>
      </c>
      <c r="B37" s="53">
        <v>7</v>
      </c>
      <c r="C37" s="135" t="s">
        <v>74</v>
      </c>
      <c r="D37" s="135" t="s">
        <v>75</v>
      </c>
      <c r="E37" s="135" t="s">
        <v>76</v>
      </c>
      <c r="F37" s="111">
        <v>40578</v>
      </c>
      <c r="G37" s="135" t="s">
        <v>123</v>
      </c>
      <c r="H37" s="46"/>
      <c r="I37" s="46">
        <v>33</v>
      </c>
      <c r="J37" s="9">
        <f t="shared" si="0"/>
        <v>11.785714285714286</v>
      </c>
      <c r="K37" s="14"/>
      <c r="L37" s="9">
        <f t="shared" si="1"/>
        <v>0</v>
      </c>
      <c r="M37" s="16">
        <v>59.71</v>
      </c>
      <c r="N37" s="9">
        <f t="shared" si="2"/>
        <v>19.715290571093618</v>
      </c>
      <c r="O37" s="37">
        <f t="shared" si="3"/>
        <v>31.501004856807903</v>
      </c>
      <c r="P37" s="38">
        <f t="shared" si="4"/>
        <v>0.31501004856807902</v>
      </c>
      <c r="Q37" s="178" t="s">
        <v>380</v>
      </c>
      <c r="R37" s="24"/>
      <c r="S37" s="24"/>
      <c r="T37" s="6"/>
      <c r="U37" s="6"/>
    </row>
    <row r="38" spans="1:21" ht="15" customHeight="1">
      <c r="A38" s="54">
        <v>31</v>
      </c>
      <c r="B38" s="53">
        <v>7</v>
      </c>
      <c r="C38" s="135" t="s">
        <v>104</v>
      </c>
      <c r="D38" s="135" t="s">
        <v>105</v>
      </c>
      <c r="E38" s="135" t="s">
        <v>106</v>
      </c>
      <c r="F38" s="128">
        <v>40292</v>
      </c>
      <c r="G38" s="135" t="s">
        <v>126</v>
      </c>
      <c r="H38" s="46"/>
      <c r="I38" s="46">
        <v>27</v>
      </c>
      <c r="J38" s="9">
        <f t="shared" si="0"/>
        <v>9.6428571428571423</v>
      </c>
      <c r="K38" s="14"/>
      <c r="L38" s="9">
        <f t="shared" si="1"/>
        <v>0</v>
      </c>
      <c r="M38" s="16" t="s">
        <v>410</v>
      </c>
      <c r="N38" s="9" t="e">
        <f t="shared" si="2"/>
        <v>#VALUE!</v>
      </c>
      <c r="O38" s="37" t="e">
        <f t="shared" si="3"/>
        <v>#VALUE!</v>
      </c>
      <c r="P38" s="38" t="e">
        <f t="shared" si="4"/>
        <v>#VALUE!</v>
      </c>
      <c r="Q38" s="178" t="s">
        <v>393</v>
      </c>
      <c r="R38" s="24"/>
      <c r="S38" s="24"/>
      <c r="T38" s="6"/>
      <c r="U38" s="6"/>
    </row>
    <row r="39" spans="1:21" ht="15" customHeight="1">
      <c r="F39" s="32" t="s">
        <v>23</v>
      </c>
      <c r="R39" s="24"/>
      <c r="S39" s="24"/>
      <c r="T39" s="6"/>
      <c r="U39" s="6"/>
    </row>
    <row r="40" spans="1:21" ht="15" customHeight="1">
      <c r="E40" s="226" t="s">
        <v>357</v>
      </c>
      <c r="F40" s="226"/>
      <c r="G40" s="226"/>
      <c r="R40" s="24"/>
      <c r="S40" s="24"/>
      <c r="T40" s="6"/>
      <c r="U40" s="6"/>
    </row>
    <row r="41" spans="1:21" ht="15" customHeight="1">
      <c r="R41" s="24"/>
      <c r="S41" s="24"/>
      <c r="T41" s="6"/>
      <c r="U41" s="6"/>
    </row>
    <row r="42" spans="1:21" ht="15" customHeight="1">
      <c r="R42" s="24"/>
      <c r="S42" s="24"/>
      <c r="T42" s="6"/>
      <c r="U42" s="6"/>
    </row>
    <row r="43" spans="1:21" ht="15" customHeight="1">
      <c r="R43" s="24"/>
      <c r="S43" s="24"/>
      <c r="T43" s="6"/>
      <c r="U43" s="6"/>
    </row>
    <row r="44" spans="1:21" ht="15" customHeight="1">
      <c r="R44" s="24"/>
      <c r="S44" s="24"/>
      <c r="T44" s="6"/>
      <c r="U44" s="6"/>
    </row>
    <row r="45" spans="1:21" ht="15" customHeight="1">
      <c r="F45" s="32" t="s">
        <v>23</v>
      </c>
      <c r="R45" s="24"/>
      <c r="S45" s="24"/>
      <c r="T45" s="6"/>
      <c r="U45" s="6"/>
    </row>
    <row r="46" spans="1:21" ht="15" customHeight="1">
      <c r="R46" s="24"/>
      <c r="S46" s="24"/>
      <c r="T46" s="6"/>
      <c r="U46" s="6"/>
    </row>
    <row r="47" spans="1:21" ht="15" customHeight="1">
      <c r="R47" s="24"/>
      <c r="S47" s="24"/>
      <c r="T47" s="6"/>
      <c r="U47" s="6"/>
    </row>
  </sheetData>
  <sortState ref="C8:Q37">
    <sortCondition descending="1" ref="P8:P37"/>
    <sortCondition ref="C8:C37"/>
  </sortState>
  <mergeCells count="18">
    <mergeCell ref="Q6:Q7"/>
    <mergeCell ref="T6:U6"/>
    <mergeCell ref="V6:W6"/>
    <mergeCell ref="X6:Y6"/>
    <mergeCell ref="E40:G40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  <mergeCell ref="M6:N6"/>
    <mergeCell ref="O6:O7"/>
    <mergeCell ref="P6:P7"/>
  </mergeCells>
  <pageMargins left="0.70866141732283472" right="0.70866141732283472" top="0.74803149606299213" bottom="0.74803149606299213" header="0.31496062992125984" footer="0.31496062992125984"/>
  <pageSetup paperSize="9" scale="4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3"/>
  <sheetViews>
    <sheetView zoomScale="85" zoomScaleNormal="85" workbookViewId="0">
      <selection activeCell="A16" sqref="A16:XFD16"/>
    </sheetView>
  </sheetViews>
  <sheetFormatPr defaultRowHeight="15" customHeight="1"/>
  <cols>
    <col min="1" max="1" width="6.88671875" style="55" customWidth="1"/>
    <col min="2" max="2" width="11.33203125" style="22" customWidth="1"/>
    <col min="3" max="3" width="17.5546875" style="32" customWidth="1"/>
    <col min="4" max="4" width="15.5546875" style="32" customWidth="1"/>
    <col min="5" max="5" width="15.33203125" style="32" customWidth="1"/>
    <col min="6" max="6" width="14.109375" style="32" customWidth="1"/>
    <col min="7" max="7" width="33.5546875" style="32" customWidth="1"/>
    <col min="8" max="8" width="15.77734375" style="32" customWidth="1"/>
    <col min="9" max="9" width="12.109375" style="39" customWidth="1"/>
    <col min="10" max="10" width="15.109375" style="32" customWidth="1"/>
    <col min="11" max="11" width="9.109375" style="39"/>
    <col min="12" max="12" width="13.109375" style="32" customWidth="1"/>
    <col min="13" max="13" width="9.109375" style="32"/>
    <col min="14" max="14" width="13.109375" style="32" customWidth="1"/>
    <col min="15" max="15" width="15.6640625" style="32" customWidth="1"/>
    <col min="16" max="16" width="13.88671875" style="32" customWidth="1"/>
    <col min="17" max="17" width="37.109375" style="32" customWidth="1"/>
    <col min="25" max="25" width="11" customWidth="1"/>
  </cols>
  <sheetData>
    <row r="1" spans="1:25" ht="15" customHeight="1">
      <c r="B1" s="56"/>
    </row>
    <row r="2" spans="1:25" s="62" customFormat="1" ht="15" customHeight="1">
      <c r="A2" s="214" t="s">
        <v>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60"/>
      <c r="R2" s="60"/>
      <c r="S2" s="60"/>
      <c r="T2" s="61"/>
      <c r="U2" s="61"/>
      <c r="V2" s="61"/>
      <c r="W2" s="61"/>
      <c r="X2" s="61"/>
      <c r="Y2" s="61"/>
    </row>
    <row r="3" spans="1:25" s="62" customFormat="1" ht="15" customHeight="1">
      <c r="A3" s="215" t="s">
        <v>32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63"/>
      <c r="R3" s="63"/>
      <c r="S3" s="63"/>
      <c r="T3" s="61"/>
      <c r="U3" s="61"/>
      <c r="V3" s="61"/>
      <c r="W3" s="61"/>
      <c r="X3" s="61"/>
      <c r="Y3" s="61"/>
    </row>
    <row r="4" spans="1:25" s="62" customFormat="1" ht="15" customHeight="1">
      <c r="A4" s="215" t="s">
        <v>29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63"/>
      <c r="R4" s="63"/>
      <c r="S4" s="63"/>
      <c r="T4" s="61"/>
      <c r="U4" s="61"/>
      <c r="V4" s="61"/>
      <c r="W4" s="61"/>
      <c r="X4" s="61"/>
      <c r="Y4" s="61"/>
    </row>
    <row r="5" spans="1:25" ht="15" customHeight="1">
      <c r="C5" s="25"/>
      <c r="D5" s="25"/>
      <c r="E5" s="25"/>
      <c r="F5" s="25"/>
      <c r="G5" s="25"/>
      <c r="H5" s="25"/>
      <c r="J5" s="21"/>
      <c r="T5" s="10"/>
      <c r="U5" s="10"/>
      <c r="V5" s="10"/>
      <c r="W5" s="10"/>
      <c r="X5" s="10"/>
      <c r="Y5" s="10"/>
    </row>
    <row r="6" spans="1:25" ht="52.95" customHeight="1">
      <c r="A6" s="216" t="s">
        <v>0</v>
      </c>
      <c r="B6" s="220" t="s">
        <v>22</v>
      </c>
      <c r="C6" s="29" t="s">
        <v>15</v>
      </c>
      <c r="D6" s="29" t="s">
        <v>16</v>
      </c>
      <c r="E6" s="29" t="s">
        <v>17</v>
      </c>
      <c r="F6" s="220" t="s">
        <v>1</v>
      </c>
      <c r="G6" s="220" t="s">
        <v>2</v>
      </c>
      <c r="H6" s="227" t="s">
        <v>21</v>
      </c>
      <c r="I6" s="222" t="s">
        <v>9</v>
      </c>
      <c r="J6" s="223"/>
      <c r="K6" s="222" t="s">
        <v>25</v>
      </c>
      <c r="L6" s="223"/>
      <c r="M6" s="222" t="s">
        <v>24</v>
      </c>
      <c r="N6" s="223"/>
      <c r="O6" s="220" t="s">
        <v>5</v>
      </c>
      <c r="P6" s="224" t="s">
        <v>6</v>
      </c>
      <c r="Q6" s="224" t="s">
        <v>3</v>
      </c>
      <c r="R6" s="23"/>
      <c r="S6" s="23"/>
      <c r="T6" s="225" t="s">
        <v>12</v>
      </c>
      <c r="U6" s="225"/>
      <c r="V6" s="225" t="s">
        <v>11</v>
      </c>
      <c r="W6" s="225"/>
      <c r="X6" s="225" t="s">
        <v>10</v>
      </c>
      <c r="Y6" s="225"/>
    </row>
    <row r="7" spans="1:25" ht="15" customHeight="1">
      <c r="A7" s="217"/>
      <c r="B7" s="221"/>
      <c r="C7" s="30"/>
      <c r="D7" s="30"/>
      <c r="E7" s="30"/>
      <c r="F7" s="221"/>
      <c r="G7" s="221"/>
      <c r="H7" s="228"/>
      <c r="I7" s="100" t="s">
        <v>8</v>
      </c>
      <c r="J7" s="7" t="s">
        <v>7</v>
      </c>
      <c r="K7" s="40" t="s">
        <v>8</v>
      </c>
      <c r="L7" s="7" t="s">
        <v>7</v>
      </c>
      <c r="M7" s="4" t="s">
        <v>8</v>
      </c>
      <c r="N7" s="7" t="s">
        <v>7</v>
      </c>
      <c r="O7" s="221"/>
      <c r="P7" s="224"/>
      <c r="Q7" s="224"/>
      <c r="R7" s="23"/>
      <c r="S7" s="23"/>
      <c r="T7" s="11" t="s">
        <v>13</v>
      </c>
      <c r="U7" s="11">
        <v>20</v>
      </c>
      <c r="V7" s="11"/>
      <c r="W7" s="11">
        <v>40</v>
      </c>
      <c r="X7" s="11"/>
      <c r="Y7" s="11">
        <v>40</v>
      </c>
    </row>
    <row r="8" spans="1:25" ht="15" customHeight="1">
      <c r="A8" s="54">
        <v>1</v>
      </c>
      <c r="B8" s="53">
        <v>8</v>
      </c>
      <c r="C8" s="182" t="s">
        <v>186</v>
      </c>
      <c r="D8" s="182" t="s">
        <v>159</v>
      </c>
      <c r="E8" s="182" t="s">
        <v>80</v>
      </c>
      <c r="F8" s="150">
        <v>39994</v>
      </c>
      <c r="G8" s="135" t="s">
        <v>116</v>
      </c>
      <c r="H8" s="46" t="s">
        <v>411</v>
      </c>
      <c r="I8" s="101">
        <v>32</v>
      </c>
      <c r="J8" s="9">
        <f t="shared" ref="J8:J42" si="0">$U$7*I8/$U$8</f>
        <v>11.428571428571429</v>
      </c>
      <c r="K8" s="47">
        <v>9.3000000000000007</v>
      </c>
      <c r="L8" s="9">
        <f t="shared" ref="L8:L42" si="1">$W$7*K8/$W$8</f>
        <v>37.200000000000003</v>
      </c>
      <c r="M8" s="16">
        <v>29.58</v>
      </c>
      <c r="N8" s="9">
        <f t="shared" ref="N8:N42" si="2">($Y$7*$Y$8)/M8</f>
        <v>35.348208248816768</v>
      </c>
      <c r="O8" s="37">
        <f t="shared" ref="O8:O42" si="3">J8+L8+N8</f>
        <v>83.976779677388208</v>
      </c>
      <c r="P8" s="38">
        <f t="shared" ref="P8:P42" si="4">O8/100</f>
        <v>0.83976779677388214</v>
      </c>
      <c r="Q8" s="137" t="s">
        <v>382</v>
      </c>
      <c r="R8" s="24"/>
      <c r="S8" s="24"/>
      <c r="T8" s="11"/>
      <c r="U8" s="11">
        <v>56</v>
      </c>
      <c r="V8" s="11"/>
      <c r="W8" s="11">
        <v>10</v>
      </c>
      <c r="X8" s="11"/>
      <c r="Y8" s="11">
        <f>SMALL(M8:M40,1)</f>
        <v>26.14</v>
      </c>
    </row>
    <row r="9" spans="1:25" s="3" customFormat="1" ht="15" customHeight="1">
      <c r="A9" s="54">
        <v>2</v>
      </c>
      <c r="B9" s="53">
        <v>8</v>
      </c>
      <c r="C9" s="182" t="s">
        <v>46</v>
      </c>
      <c r="D9" s="182" t="s">
        <v>133</v>
      </c>
      <c r="E9" s="182" t="s">
        <v>80</v>
      </c>
      <c r="F9" s="146">
        <v>40344</v>
      </c>
      <c r="G9" s="137" t="s">
        <v>192</v>
      </c>
      <c r="H9" s="1" t="s">
        <v>412</v>
      </c>
      <c r="I9" s="102">
        <v>28</v>
      </c>
      <c r="J9" s="9">
        <f t="shared" si="0"/>
        <v>10</v>
      </c>
      <c r="K9" s="124">
        <v>9.9</v>
      </c>
      <c r="L9" s="9">
        <f t="shared" si="1"/>
        <v>39.6</v>
      </c>
      <c r="M9" s="125">
        <v>37.46</v>
      </c>
      <c r="N9" s="9">
        <f t="shared" si="2"/>
        <v>27.912439935931658</v>
      </c>
      <c r="O9" s="44">
        <f t="shared" si="3"/>
        <v>77.512439935931667</v>
      </c>
      <c r="P9" s="121">
        <f t="shared" si="4"/>
        <v>0.77512439935931665</v>
      </c>
      <c r="Q9" s="137" t="s">
        <v>385</v>
      </c>
      <c r="R9" s="24"/>
      <c r="S9" s="24"/>
      <c r="T9" s="11"/>
      <c r="U9" s="11"/>
      <c r="V9" s="11"/>
      <c r="W9" s="11"/>
      <c r="X9" s="11"/>
      <c r="Y9" s="11"/>
    </row>
    <row r="10" spans="1:25" ht="15" customHeight="1">
      <c r="A10" s="54">
        <v>3</v>
      </c>
      <c r="B10" s="53">
        <v>8</v>
      </c>
      <c r="C10" s="183" t="s">
        <v>165</v>
      </c>
      <c r="D10" s="183" t="s">
        <v>38</v>
      </c>
      <c r="E10" s="183" t="s">
        <v>156</v>
      </c>
      <c r="F10" s="148">
        <v>39946</v>
      </c>
      <c r="G10" s="152" t="s">
        <v>118</v>
      </c>
      <c r="H10" s="1" t="s">
        <v>412</v>
      </c>
      <c r="I10" s="104">
        <v>32</v>
      </c>
      <c r="J10" s="9">
        <f t="shared" si="0"/>
        <v>11.428571428571429</v>
      </c>
      <c r="K10" s="124">
        <v>5.9</v>
      </c>
      <c r="L10" s="9">
        <f t="shared" si="1"/>
        <v>23.6</v>
      </c>
      <c r="M10" s="125">
        <v>26.14</v>
      </c>
      <c r="N10" s="9">
        <f t="shared" si="2"/>
        <v>39.999999999999993</v>
      </c>
      <c r="O10" s="44">
        <f t="shared" si="3"/>
        <v>75.028571428571425</v>
      </c>
      <c r="P10" s="121">
        <f t="shared" si="4"/>
        <v>0.75028571428571422</v>
      </c>
      <c r="Q10" s="154" t="s">
        <v>361</v>
      </c>
      <c r="R10" s="24"/>
      <c r="S10" s="24"/>
      <c r="T10" s="11"/>
      <c r="U10" s="11"/>
      <c r="V10" s="11"/>
      <c r="W10" s="11"/>
      <c r="X10" s="11"/>
      <c r="Y10" s="11"/>
    </row>
    <row r="11" spans="1:25" ht="15" customHeight="1">
      <c r="A11" s="54">
        <v>4</v>
      </c>
      <c r="B11" s="53">
        <v>8</v>
      </c>
      <c r="C11" s="184" t="s">
        <v>46</v>
      </c>
      <c r="D11" s="184" t="s">
        <v>38</v>
      </c>
      <c r="E11" s="184" t="s">
        <v>132</v>
      </c>
      <c r="F11" s="145">
        <v>40096</v>
      </c>
      <c r="G11" s="143" t="s">
        <v>124</v>
      </c>
      <c r="H11" s="1" t="s">
        <v>412</v>
      </c>
      <c r="I11" s="103">
        <v>36</v>
      </c>
      <c r="J11" s="9">
        <f t="shared" si="0"/>
        <v>12.857142857142858</v>
      </c>
      <c r="K11" s="47">
        <v>9.3000000000000007</v>
      </c>
      <c r="L11" s="9">
        <f t="shared" si="1"/>
        <v>37.200000000000003</v>
      </c>
      <c r="M11" s="16">
        <v>41.93</v>
      </c>
      <c r="N11" s="9">
        <f t="shared" si="2"/>
        <v>24.936799427617455</v>
      </c>
      <c r="O11" s="37">
        <f t="shared" si="3"/>
        <v>74.993942284760323</v>
      </c>
      <c r="P11" s="38">
        <f t="shared" si="4"/>
        <v>0.74993942284760318</v>
      </c>
      <c r="Q11" s="143" t="s">
        <v>384</v>
      </c>
      <c r="R11" s="24"/>
      <c r="S11" s="24"/>
      <c r="T11" s="10"/>
      <c r="U11" s="10"/>
      <c r="V11" s="10"/>
      <c r="W11" s="10"/>
      <c r="X11" s="10"/>
      <c r="Y11" s="10"/>
    </row>
    <row r="12" spans="1:25" s="123" customFormat="1" ht="15" customHeight="1">
      <c r="A12" s="54">
        <v>5</v>
      </c>
      <c r="B12" s="120">
        <v>8</v>
      </c>
      <c r="C12" s="185" t="s">
        <v>157</v>
      </c>
      <c r="D12" s="185" t="s">
        <v>97</v>
      </c>
      <c r="E12" s="185" t="s">
        <v>156</v>
      </c>
      <c r="F12" s="148">
        <v>39989</v>
      </c>
      <c r="G12" s="137" t="s">
        <v>193</v>
      </c>
      <c r="H12" s="1" t="s">
        <v>412</v>
      </c>
      <c r="I12" s="104">
        <v>40</v>
      </c>
      <c r="J12" s="9">
        <f t="shared" si="0"/>
        <v>14.285714285714286</v>
      </c>
      <c r="K12" s="41">
        <v>9.4</v>
      </c>
      <c r="L12" s="9">
        <f t="shared" si="1"/>
        <v>37.6</v>
      </c>
      <c r="M12" s="42">
        <v>51.63</v>
      </c>
      <c r="N12" s="9">
        <f t="shared" si="2"/>
        <v>20.251791594034472</v>
      </c>
      <c r="O12" s="44">
        <f t="shared" si="3"/>
        <v>72.137505879748758</v>
      </c>
      <c r="P12" s="121">
        <f t="shared" si="4"/>
        <v>0.72137505879748753</v>
      </c>
      <c r="Q12" s="137" t="s">
        <v>378</v>
      </c>
      <c r="R12" s="126"/>
      <c r="S12" s="126"/>
      <c r="T12" s="122"/>
      <c r="U12" s="122"/>
      <c r="V12" s="122"/>
      <c r="W12" s="122"/>
      <c r="X12" s="122"/>
      <c r="Y12" s="122"/>
    </row>
    <row r="13" spans="1:25" s="123" customFormat="1" ht="15" customHeight="1">
      <c r="A13" s="54">
        <v>6</v>
      </c>
      <c r="B13" s="120">
        <v>8</v>
      </c>
      <c r="C13" s="185" t="s">
        <v>136</v>
      </c>
      <c r="D13" s="185" t="s">
        <v>137</v>
      </c>
      <c r="E13" s="185" t="s">
        <v>138</v>
      </c>
      <c r="F13" s="148">
        <v>39945</v>
      </c>
      <c r="G13" s="137" t="s">
        <v>193</v>
      </c>
      <c r="H13" s="1" t="s">
        <v>412</v>
      </c>
      <c r="I13" s="102">
        <v>41</v>
      </c>
      <c r="J13" s="9">
        <f t="shared" si="0"/>
        <v>14.642857142857142</v>
      </c>
      <c r="K13" s="124">
        <v>6.4</v>
      </c>
      <c r="L13" s="9">
        <f t="shared" si="1"/>
        <v>25.6</v>
      </c>
      <c r="M13" s="125">
        <v>34.22</v>
      </c>
      <c r="N13" s="9">
        <f t="shared" si="2"/>
        <v>30.555230859146697</v>
      </c>
      <c r="O13" s="44">
        <f t="shared" si="3"/>
        <v>70.798088002003851</v>
      </c>
      <c r="P13" s="121">
        <f t="shared" si="4"/>
        <v>0.70798088002003856</v>
      </c>
      <c r="Q13" s="137" t="s">
        <v>378</v>
      </c>
      <c r="R13" s="126"/>
      <c r="S13" s="126"/>
      <c r="T13" s="122"/>
      <c r="U13" s="122"/>
      <c r="V13" s="122"/>
      <c r="W13" s="122"/>
      <c r="X13" s="122"/>
      <c r="Y13" s="122"/>
    </row>
    <row r="14" spans="1:25" s="123" customFormat="1" ht="15" customHeight="1">
      <c r="A14" s="54">
        <v>7</v>
      </c>
      <c r="B14" s="120">
        <v>8</v>
      </c>
      <c r="C14" s="182" t="s">
        <v>149</v>
      </c>
      <c r="D14" s="182" t="s">
        <v>297</v>
      </c>
      <c r="E14" s="182" t="s">
        <v>80</v>
      </c>
      <c r="F14" s="148">
        <v>40037</v>
      </c>
      <c r="G14" s="137" t="s">
        <v>124</v>
      </c>
      <c r="H14" s="1" t="s">
        <v>412</v>
      </c>
      <c r="I14" s="104">
        <v>36</v>
      </c>
      <c r="J14" s="9">
        <f t="shared" si="0"/>
        <v>12.857142857142858</v>
      </c>
      <c r="K14" s="124">
        <v>7.9</v>
      </c>
      <c r="L14" s="9">
        <f t="shared" si="1"/>
        <v>31.6</v>
      </c>
      <c r="M14" s="125">
        <v>40.29</v>
      </c>
      <c r="N14" s="9">
        <f t="shared" si="2"/>
        <v>25.951849094068006</v>
      </c>
      <c r="O14" s="44">
        <f t="shared" si="3"/>
        <v>70.408991951210865</v>
      </c>
      <c r="P14" s="121">
        <f t="shared" si="4"/>
        <v>0.70408991951210864</v>
      </c>
      <c r="Q14" s="137" t="s">
        <v>384</v>
      </c>
      <c r="R14" s="126"/>
      <c r="S14" s="126"/>
      <c r="T14" s="122"/>
      <c r="U14" s="122"/>
      <c r="V14" s="122"/>
      <c r="W14" s="122"/>
      <c r="X14" s="122"/>
      <c r="Y14" s="122"/>
    </row>
    <row r="15" spans="1:25" s="123" customFormat="1" ht="15" customHeight="1">
      <c r="A15" s="54">
        <v>8</v>
      </c>
      <c r="B15" s="120">
        <v>8</v>
      </c>
      <c r="C15" s="185" t="s">
        <v>147</v>
      </c>
      <c r="D15" s="185" t="s">
        <v>148</v>
      </c>
      <c r="E15" s="185" t="s">
        <v>146</v>
      </c>
      <c r="F15" s="148">
        <v>39947</v>
      </c>
      <c r="G15" s="137" t="s">
        <v>193</v>
      </c>
      <c r="H15" s="1" t="s">
        <v>412</v>
      </c>
      <c r="I15" s="104">
        <v>49</v>
      </c>
      <c r="J15" s="9">
        <f t="shared" si="0"/>
        <v>17.5</v>
      </c>
      <c r="K15" s="41">
        <v>5.8</v>
      </c>
      <c r="L15" s="9">
        <f t="shared" si="1"/>
        <v>23.2</v>
      </c>
      <c r="M15" s="42">
        <v>36.64</v>
      </c>
      <c r="N15" s="9">
        <f t="shared" si="2"/>
        <v>28.537117903930127</v>
      </c>
      <c r="O15" s="44">
        <f t="shared" si="3"/>
        <v>69.237117903930127</v>
      </c>
      <c r="P15" s="121">
        <f t="shared" si="4"/>
        <v>0.69237117903930123</v>
      </c>
      <c r="Q15" s="137" t="s">
        <v>378</v>
      </c>
      <c r="R15" s="126"/>
      <c r="S15" s="126"/>
      <c r="T15" s="122"/>
      <c r="U15" s="122"/>
      <c r="V15" s="122"/>
      <c r="W15" s="122"/>
      <c r="X15" s="122"/>
      <c r="Y15" s="122"/>
    </row>
    <row r="16" spans="1:25" s="123" customFormat="1" ht="15" customHeight="1">
      <c r="A16" s="54">
        <v>9</v>
      </c>
      <c r="B16" s="120">
        <v>8</v>
      </c>
      <c r="C16" s="183" t="s">
        <v>182</v>
      </c>
      <c r="D16" s="183" t="s">
        <v>163</v>
      </c>
      <c r="E16" s="183" t="s">
        <v>183</v>
      </c>
      <c r="F16" s="147">
        <v>40017</v>
      </c>
      <c r="G16" s="135" t="s">
        <v>121</v>
      </c>
      <c r="H16" s="1" t="s">
        <v>412</v>
      </c>
      <c r="I16" s="101">
        <v>24</v>
      </c>
      <c r="J16" s="9">
        <f t="shared" si="0"/>
        <v>8.5714285714285712</v>
      </c>
      <c r="K16" s="99">
        <v>6</v>
      </c>
      <c r="L16" s="9">
        <f t="shared" si="1"/>
        <v>24</v>
      </c>
      <c r="M16" s="46">
        <v>29.3</v>
      </c>
      <c r="N16" s="9">
        <f t="shared" si="2"/>
        <v>35.686006825938563</v>
      </c>
      <c r="O16" s="37">
        <f t="shared" si="3"/>
        <v>68.257435397367132</v>
      </c>
      <c r="P16" s="38">
        <f t="shared" si="4"/>
        <v>0.68257435397367128</v>
      </c>
      <c r="Q16" s="135" t="s">
        <v>392</v>
      </c>
      <c r="R16" s="126"/>
      <c r="S16" s="126"/>
      <c r="T16" s="129"/>
      <c r="U16" s="129"/>
      <c r="V16" s="129"/>
      <c r="W16" s="129"/>
      <c r="X16" s="129"/>
      <c r="Y16" s="129"/>
    </row>
    <row r="17" spans="1:25" s="130" customFormat="1" ht="15" customHeight="1">
      <c r="A17" s="54">
        <v>10</v>
      </c>
      <c r="B17" s="120">
        <v>8</v>
      </c>
      <c r="C17" s="137" t="s">
        <v>154</v>
      </c>
      <c r="D17" s="137" t="s">
        <v>155</v>
      </c>
      <c r="E17" s="137" t="s">
        <v>156</v>
      </c>
      <c r="F17" s="148">
        <v>39989</v>
      </c>
      <c r="G17" s="137" t="s">
        <v>124</v>
      </c>
      <c r="H17" s="112"/>
      <c r="I17" s="102">
        <v>31</v>
      </c>
      <c r="J17" s="9">
        <f t="shared" si="0"/>
        <v>11.071428571428571</v>
      </c>
      <c r="K17" s="124">
        <v>9.6</v>
      </c>
      <c r="L17" s="9">
        <f t="shared" si="1"/>
        <v>38.4</v>
      </c>
      <c r="M17" s="125">
        <v>56.02</v>
      </c>
      <c r="N17" s="9">
        <f t="shared" si="2"/>
        <v>18.664762584791145</v>
      </c>
      <c r="O17" s="44">
        <f t="shared" si="3"/>
        <v>68.136191156219709</v>
      </c>
      <c r="P17" s="121">
        <f t="shared" si="4"/>
        <v>0.68136191156219705</v>
      </c>
      <c r="Q17" s="137" t="s">
        <v>386</v>
      </c>
      <c r="R17" s="126"/>
      <c r="S17" s="126"/>
      <c r="T17" s="122"/>
      <c r="U17" s="122"/>
      <c r="V17" s="122"/>
      <c r="W17" s="122"/>
      <c r="X17" s="122"/>
      <c r="Y17" s="122"/>
    </row>
    <row r="18" spans="1:25" s="123" customFormat="1" ht="15" customHeight="1">
      <c r="A18" s="54">
        <v>11</v>
      </c>
      <c r="B18" s="120">
        <v>8</v>
      </c>
      <c r="C18" s="135" t="s">
        <v>170</v>
      </c>
      <c r="D18" s="135" t="s">
        <v>137</v>
      </c>
      <c r="E18" s="135" t="s">
        <v>80</v>
      </c>
      <c r="F18" s="147">
        <v>39958</v>
      </c>
      <c r="G18" s="135" t="s">
        <v>195</v>
      </c>
      <c r="H18" s="86"/>
      <c r="I18" s="104">
        <v>25</v>
      </c>
      <c r="J18" s="9">
        <f t="shared" si="0"/>
        <v>8.9285714285714288</v>
      </c>
      <c r="K18" s="124">
        <v>8.6</v>
      </c>
      <c r="L18" s="9">
        <f t="shared" si="1"/>
        <v>34.4</v>
      </c>
      <c r="M18" s="125">
        <v>46.65</v>
      </c>
      <c r="N18" s="9">
        <f t="shared" si="2"/>
        <v>22.413719185423364</v>
      </c>
      <c r="O18" s="44">
        <f t="shared" si="3"/>
        <v>65.742290613994797</v>
      </c>
      <c r="P18" s="121">
        <f t="shared" si="4"/>
        <v>0.65742290613994792</v>
      </c>
      <c r="Q18" s="135" t="s">
        <v>390</v>
      </c>
      <c r="R18" s="126"/>
      <c r="S18" s="126"/>
      <c r="T18" s="122"/>
      <c r="U18" s="122"/>
      <c r="V18" s="122"/>
      <c r="W18" s="122"/>
      <c r="X18" s="122"/>
      <c r="Y18" s="122"/>
    </row>
    <row r="19" spans="1:25" s="123" customFormat="1" ht="15" customHeight="1">
      <c r="A19" s="54">
        <v>12</v>
      </c>
      <c r="B19" s="120">
        <v>8</v>
      </c>
      <c r="C19" s="135" t="s">
        <v>168</v>
      </c>
      <c r="D19" s="135" t="s">
        <v>41</v>
      </c>
      <c r="E19" s="135" t="s">
        <v>169</v>
      </c>
      <c r="F19" s="149">
        <v>40143</v>
      </c>
      <c r="G19" s="135" t="s">
        <v>117</v>
      </c>
      <c r="H19" s="113"/>
      <c r="I19" s="102">
        <v>28</v>
      </c>
      <c r="J19" s="9">
        <f t="shared" si="0"/>
        <v>10</v>
      </c>
      <c r="K19" s="124">
        <v>9.5</v>
      </c>
      <c r="L19" s="9">
        <f t="shared" si="1"/>
        <v>38</v>
      </c>
      <c r="M19" s="125">
        <v>60.8</v>
      </c>
      <c r="N19" s="9">
        <f t="shared" si="2"/>
        <v>17.19736842105263</v>
      </c>
      <c r="O19" s="44">
        <f t="shared" si="3"/>
        <v>65.19736842105263</v>
      </c>
      <c r="P19" s="121">
        <f t="shared" si="4"/>
        <v>0.65197368421052626</v>
      </c>
      <c r="Q19" s="135" t="s">
        <v>388</v>
      </c>
      <c r="R19" s="126"/>
      <c r="S19" s="126"/>
      <c r="T19" s="129"/>
      <c r="U19" s="129"/>
      <c r="V19" s="129"/>
      <c r="W19" s="129"/>
      <c r="X19" s="129"/>
      <c r="Y19" s="129"/>
    </row>
    <row r="20" spans="1:25" s="123" customFormat="1" ht="15" customHeight="1">
      <c r="A20" s="54">
        <v>13</v>
      </c>
      <c r="B20" s="120">
        <v>8</v>
      </c>
      <c r="C20" s="137" t="s">
        <v>175</v>
      </c>
      <c r="D20" s="137" t="s">
        <v>176</v>
      </c>
      <c r="E20" s="137" t="s">
        <v>177</v>
      </c>
      <c r="F20" s="150">
        <v>40174</v>
      </c>
      <c r="G20" s="135" t="s">
        <v>116</v>
      </c>
      <c r="H20" s="88"/>
      <c r="I20" s="101">
        <v>29</v>
      </c>
      <c r="J20" s="9">
        <f t="shared" si="0"/>
        <v>10.357142857142858</v>
      </c>
      <c r="K20" s="49">
        <v>6.8</v>
      </c>
      <c r="L20" s="9">
        <f t="shared" si="1"/>
        <v>27.2</v>
      </c>
      <c r="M20" s="15">
        <v>38.39</v>
      </c>
      <c r="N20" s="9">
        <f t="shared" si="2"/>
        <v>27.236259442563163</v>
      </c>
      <c r="O20" s="37">
        <f t="shared" si="3"/>
        <v>64.793402299706017</v>
      </c>
      <c r="P20" s="38">
        <f t="shared" si="4"/>
        <v>0.64793402299706016</v>
      </c>
      <c r="Q20" s="137" t="s">
        <v>374</v>
      </c>
      <c r="R20" s="126"/>
      <c r="S20" s="126"/>
      <c r="T20" s="122"/>
      <c r="U20" s="122"/>
      <c r="V20" s="122"/>
      <c r="W20" s="122"/>
      <c r="X20" s="122"/>
      <c r="Y20" s="122"/>
    </row>
    <row r="21" spans="1:25" s="123" customFormat="1" ht="15" customHeight="1">
      <c r="A21" s="54">
        <v>14</v>
      </c>
      <c r="B21" s="120">
        <v>8</v>
      </c>
      <c r="C21" s="137" t="s">
        <v>144</v>
      </c>
      <c r="D21" s="137" t="s">
        <v>145</v>
      </c>
      <c r="E21" s="137" t="s">
        <v>146</v>
      </c>
      <c r="F21" s="148">
        <v>39953</v>
      </c>
      <c r="G21" s="137" t="s">
        <v>124</v>
      </c>
      <c r="H21" s="86"/>
      <c r="I21" s="102">
        <v>20</v>
      </c>
      <c r="J21" s="9">
        <f t="shared" si="0"/>
        <v>7.1428571428571432</v>
      </c>
      <c r="K21" s="124">
        <v>6.5</v>
      </c>
      <c r="L21" s="9">
        <f t="shared" si="1"/>
        <v>26</v>
      </c>
      <c r="M21" s="125">
        <v>34.020000000000003</v>
      </c>
      <c r="N21" s="9">
        <f t="shared" si="2"/>
        <v>30.734861845972951</v>
      </c>
      <c r="O21" s="44">
        <f t="shared" si="3"/>
        <v>63.877718988830097</v>
      </c>
      <c r="P21" s="121">
        <f t="shared" si="4"/>
        <v>0.63877718988830101</v>
      </c>
      <c r="Q21" s="137" t="s">
        <v>386</v>
      </c>
      <c r="R21" s="126"/>
      <c r="S21" s="126"/>
      <c r="T21" s="122"/>
      <c r="U21" s="122"/>
      <c r="V21" s="122"/>
      <c r="W21" s="122"/>
      <c r="X21" s="122"/>
      <c r="Y21" s="122"/>
    </row>
    <row r="22" spans="1:25" s="123" customFormat="1" ht="15" customHeight="1">
      <c r="A22" s="54">
        <v>15</v>
      </c>
      <c r="B22" s="120">
        <v>8</v>
      </c>
      <c r="C22" s="135" t="s">
        <v>160</v>
      </c>
      <c r="D22" s="135" t="s">
        <v>161</v>
      </c>
      <c r="E22" s="135" t="s">
        <v>108</v>
      </c>
      <c r="F22" s="147">
        <v>39993</v>
      </c>
      <c r="G22" s="135" t="s">
        <v>120</v>
      </c>
      <c r="H22" s="86"/>
      <c r="I22" s="104">
        <v>6</v>
      </c>
      <c r="J22" s="9">
        <f t="shared" si="0"/>
        <v>2.1428571428571428</v>
      </c>
      <c r="K22" s="124">
        <v>8.1</v>
      </c>
      <c r="L22" s="9">
        <f t="shared" si="1"/>
        <v>32.4</v>
      </c>
      <c r="M22" s="125">
        <v>39.14</v>
      </c>
      <c r="N22" s="9">
        <f t="shared" si="2"/>
        <v>26.714358712314766</v>
      </c>
      <c r="O22" s="44">
        <f t="shared" si="3"/>
        <v>61.257215855171907</v>
      </c>
      <c r="P22" s="121">
        <f t="shared" si="4"/>
        <v>0.61257215855171909</v>
      </c>
      <c r="Q22" s="135" t="s">
        <v>363</v>
      </c>
      <c r="R22" s="126"/>
      <c r="S22" s="126"/>
      <c r="T22" s="122"/>
      <c r="U22" s="122"/>
    </row>
    <row r="23" spans="1:25" s="123" customFormat="1" ht="15" customHeight="1">
      <c r="A23" s="54">
        <v>16</v>
      </c>
      <c r="B23" s="120">
        <v>8</v>
      </c>
      <c r="C23" s="137" t="s">
        <v>178</v>
      </c>
      <c r="D23" s="137" t="s">
        <v>179</v>
      </c>
      <c r="E23" s="137" t="s">
        <v>140</v>
      </c>
      <c r="F23" s="148">
        <v>39932</v>
      </c>
      <c r="G23" s="137" t="s">
        <v>196</v>
      </c>
      <c r="H23" s="84"/>
      <c r="I23" s="101">
        <v>11</v>
      </c>
      <c r="J23" s="9">
        <f t="shared" si="0"/>
        <v>3.9285714285714284</v>
      </c>
      <c r="K23" s="99">
        <v>8.5</v>
      </c>
      <c r="L23" s="9">
        <f t="shared" si="1"/>
        <v>34</v>
      </c>
      <c r="M23" s="46">
        <v>46.49</v>
      </c>
      <c r="N23" s="9">
        <f t="shared" si="2"/>
        <v>22.490858249085822</v>
      </c>
      <c r="O23" s="37">
        <f t="shared" si="3"/>
        <v>60.419429677657249</v>
      </c>
      <c r="P23" s="38">
        <f t="shared" si="4"/>
        <v>0.60419429677657244</v>
      </c>
      <c r="Q23" s="137" t="s">
        <v>391</v>
      </c>
      <c r="R23" s="126"/>
      <c r="S23" s="126"/>
      <c r="T23" s="122"/>
      <c r="U23" s="122"/>
    </row>
    <row r="24" spans="1:25" s="123" customFormat="1" ht="15" customHeight="1">
      <c r="A24" s="54">
        <v>17</v>
      </c>
      <c r="B24" s="120">
        <v>8</v>
      </c>
      <c r="C24" s="135" t="s">
        <v>150</v>
      </c>
      <c r="D24" s="135" t="s">
        <v>142</v>
      </c>
      <c r="E24" s="135" t="s">
        <v>151</v>
      </c>
      <c r="F24" s="148">
        <v>39952</v>
      </c>
      <c r="G24" s="137" t="s">
        <v>194</v>
      </c>
      <c r="H24" s="85"/>
      <c r="I24" s="102">
        <v>29</v>
      </c>
      <c r="J24" s="9">
        <f t="shared" si="0"/>
        <v>10.357142857142858</v>
      </c>
      <c r="K24" s="124">
        <v>6.5</v>
      </c>
      <c r="L24" s="9">
        <f t="shared" si="1"/>
        <v>26</v>
      </c>
      <c r="M24" s="125">
        <v>44.48</v>
      </c>
      <c r="N24" s="9">
        <f t="shared" si="2"/>
        <v>23.507194244604317</v>
      </c>
      <c r="O24" s="44">
        <f t="shared" si="3"/>
        <v>59.864337101747182</v>
      </c>
      <c r="P24" s="121">
        <f t="shared" si="4"/>
        <v>0.59864337101747178</v>
      </c>
      <c r="Q24" s="137" t="s">
        <v>387</v>
      </c>
      <c r="R24" s="126"/>
      <c r="S24" s="126"/>
      <c r="T24" s="122"/>
      <c r="U24" s="122"/>
    </row>
    <row r="25" spans="1:25" s="123" customFormat="1" ht="15" customHeight="1">
      <c r="A25" s="54">
        <v>18</v>
      </c>
      <c r="B25" s="120">
        <v>8</v>
      </c>
      <c r="C25" s="135" t="s">
        <v>180</v>
      </c>
      <c r="D25" s="135" t="s">
        <v>38</v>
      </c>
      <c r="E25" s="135" t="s">
        <v>181</v>
      </c>
      <c r="F25" s="93">
        <v>39989</v>
      </c>
      <c r="G25" s="135" t="s">
        <v>197</v>
      </c>
      <c r="H25" s="91"/>
      <c r="I25" s="101">
        <v>18</v>
      </c>
      <c r="J25" s="9">
        <f t="shared" si="0"/>
        <v>6.4285714285714288</v>
      </c>
      <c r="K25" s="47">
        <v>6.9</v>
      </c>
      <c r="L25" s="9">
        <f t="shared" si="1"/>
        <v>27.6</v>
      </c>
      <c r="M25" s="16">
        <v>42.06</v>
      </c>
      <c r="N25" s="9">
        <f t="shared" si="2"/>
        <v>24.85972420351878</v>
      </c>
      <c r="O25" s="37">
        <f t="shared" si="3"/>
        <v>58.888295632090212</v>
      </c>
      <c r="P25" s="38">
        <f t="shared" si="4"/>
        <v>0.58888295632090215</v>
      </c>
      <c r="Q25" s="135" t="s">
        <v>388</v>
      </c>
      <c r="R25" s="126"/>
      <c r="S25" s="126"/>
      <c r="T25" s="122"/>
      <c r="U25" s="122"/>
    </row>
    <row r="26" spans="1:25" s="123" customFormat="1" ht="15" customHeight="1">
      <c r="A26" s="54">
        <v>19</v>
      </c>
      <c r="B26" s="120">
        <v>8</v>
      </c>
      <c r="C26" s="135" t="s">
        <v>152</v>
      </c>
      <c r="D26" s="135" t="s">
        <v>87</v>
      </c>
      <c r="E26" s="135" t="s">
        <v>153</v>
      </c>
      <c r="F26" s="149">
        <v>40312</v>
      </c>
      <c r="G26" s="135" t="s">
        <v>117</v>
      </c>
      <c r="H26" s="85"/>
      <c r="I26" s="102">
        <v>26</v>
      </c>
      <c r="J26" s="9">
        <f t="shared" si="0"/>
        <v>9.2857142857142865</v>
      </c>
      <c r="K26" s="124">
        <v>6.4</v>
      </c>
      <c r="L26" s="9">
        <f t="shared" si="1"/>
        <v>25.6</v>
      </c>
      <c r="M26" s="125">
        <v>58.59</v>
      </c>
      <c r="N26" s="9">
        <f t="shared" si="2"/>
        <v>17.846048813790748</v>
      </c>
      <c r="O26" s="44">
        <f t="shared" si="3"/>
        <v>52.731763099505031</v>
      </c>
      <c r="P26" s="121">
        <f t="shared" si="4"/>
        <v>0.52731763099505036</v>
      </c>
      <c r="Q26" s="135" t="s">
        <v>388</v>
      </c>
      <c r="R26" s="126"/>
      <c r="S26" s="126"/>
      <c r="T26" s="122"/>
      <c r="U26" s="122"/>
    </row>
    <row r="27" spans="1:25" s="123" customFormat="1" ht="15" customHeight="1">
      <c r="A27" s="54">
        <v>20</v>
      </c>
      <c r="B27" s="120">
        <v>8</v>
      </c>
      <c r="C27" s="137" t="s">
        <v>187</v>
      </c>
      <c r="D27" s="137" t="s">
        <v>188</v>
      </c>
      <c r="E27" s="137" t="s">
        <v>130</v>
      </c>
      <c r="F27" s="148">
        <v>40235</v>
      </c>
      <c r="G27" s="137" t="s">
        <v>198</v>
      </c>
      <c r="H27" s="88"/>
      <c r="I27" s="101">
        <v>49</v>
      </c>
      <c r="J27" s="9">
        <f t="shared" si="0"/>
        <v>17.5</v>
      </c>
      <c r="K27" s="47">
        <v>1</v>
      </c>
      <c r="L27" s="9">
        <f t="shared" si="1"/>
        <v>4</v>
      </c>
      <c r="M27" s="16">
        <v>36.64</v>
      </c>
      <c r="N27" s="9">
        <f t="shared" si="2"/>
        <v>28.537117903930127</v>
      </c>
      <c r="O27" s="37">
        <f t="shared" si="3"/>
        <v>50.037117903930124</v>
      </c>
      <c r="P27" s="38">
        <f t="shared" si="4"/>
        <v>0.50037117903930128</v>
      </c>
      <c r="Q27" s="137" t="s">
        <v>394</v>
      </c>
      <c r="R27" s="126"/>
      <c r="S27" s="126"/>
      <c r="T27" s="122"/>
      <c r="U27" s="122"/>
    </row>
    <row r="28" spans="1:25" s="123" customFormat="1" ht="15" customHeight="1">
      <c r="A28" s="54">
        <v>21</v>
      </c>
      <c r="B28" s="120">
        <v>8</v>
      </c>
      <c r="C28" s="142" t="s">
        <v>46</v>
      </c>
      <c r="D28" s="142" t="s">
        <v>131</v>
      </c>
      <c r="E28" s="142" t="s">
        <v>80</v>
      </c>
      <c r="F28" s="144">
        <v>40204</v>
      </c>
      <c r="G28" s="142" t="s">
        <v>120</v>
      </c>
      <c r="H28" s="92"/>
      <c r="I28" s="101">
        <v>21</v>
      </c>
      <c r="J28" s="9">
        <f t="shared" si="0"/>
        <v>7.5</v>
      </c>
      <c r="K28" s="47">
        <v>3.5</v>
      </c>
      <c r="L28" s="9">
        <f t="shared" si="1"/>
        <v>14</v>
      </c>
      <c r="M28" s="16">
        <v>43.95</v>
      </c>
      <c r="N28" s="9">
        <f t="shared" si="2"/>
        <v>23.790671217292374</v>
      </c>
      <c r="O28" s="37">
        <f t="shared" si="3"/>
        <v>45.29067121729237</v>
      </c>
      <c r="P28" s="38">
        <f t="shared" si="4"/>
        <v>0.45290671217292372</v>
      </c>
      <c r="Q28" s="142" t="s">
        <v>363</v>
      </c>
      <c r="R28" s="126"/>
      <c r="S28" s="126"/>
      <c r="T28" s="122"/>
      <c r="U28" s="122"/>
    </row>
    <row r="29" spans="1:25" s="123" customFormat="1" ht="15" customHeight="1">
      <c r="A29" s="54">
        <v>22</v>
      </c>
      <c r="B29" s="120">
        <v>8</v>
      </c>
      <c r="C29" s="142" t="s">
        <v>46</v>
      </c>
      <c r="D29" s="142" t="s">
        <v>129</v>
      </c>
      <c r="E29" s="142" t="s">
        <v>130</v>
      </c>
      <c r="F29" s="144">
        <v>39861</v>
      </c>
      <c r="G29" s="142" t="s">
        <v>125</v>
      </c>
      <c r="H29" s="92"/>
      <c r="I29" s="101">
        <v>35</v>
      </c>
      <c r="J29" s="9">
        <f t="shared" si="0"/>
        <v>12.5</v>
      </c>
      <c r="K29" s="47">
        <v>3</v>
      </c>
      <c r="L29" s="9">
        <f t="shared" si="1"/>
        <v>12</v>
      </c>
      <c r="M29" s="16">
        <v>55.11</v>
      </c>
      <c r="N29" s="9">
        <f t="shared" si="2"/>
        <v>18.97296316457993</v>
      </c>
      <c r="O29" s="37">
        <f t="shared" si="3"/>
        <v>43.47296316457993</v>
      </c>
      <c r="P29" s="38">
        <f t="shared" si="4"/>
        <v>0.43472963164579931</v>
      </c>
      <c r="Q29" s="143" t="s">
        <v>372</v>
      </c>
      <c r="R29" s="126"/>
      <c r="S29" s="126"/>
      <c r="T29" s="122"/>
      <c r="U29" s="122"/>
    </row>
    <row r="30" spans="1:25" s="123" customFormat="1" ht="15" customHeight="1">
      <c r="A30" s="54">
        <v>23</v>
      </c>
      <c r="B30" s="120">
        <v>8</v>
      </c>
      <c r="C30" s="135" t="s">
        <v>162</v>
      </c>
      <c r="D30" s="135" t="s">
        <v>163</v>
      </c>
      <c r="E30" s="135" t="s">
        <v>164</v>
      </c>
      <c r="F30" s="147">
        <v>40025</v>
      </c>
      <c r="G30" s="135" t="s">
        <v>119</v>
      </c>
      <c r="H30" s="86"/>
      <c r="I30" s="102">
        <v>21</v>
      </c>
      <c r="J30" s="9">
        <f t="shared" si="0"/>
        <v>7.5</v>
      </c>
      <c r="K30" s="131">
        <v>3.3</v>
      </c>
      <c r="L30" s="9">
        <f t="shared" si="1"/>
        <v>13.2</v>
      </c>
      <c r="M30" s="125">
        <v>48.24</v>
      </c>
      <c r="N30" s="9">
        <f t="shared" si="2"/>
        <v>21.674958540630179</v>
      </c>
      <c r="O30" s="44">
        <f t="shared" si="3"/>
        <v>42.374958540630175</v>
      </c>
      <c r="P30" s="121">
        <f t="shared" si="4"/>
        <v>0.42374958540630175</v>
      </c>
      <c r="Q30" s="135" t="s">
        <v>389</v>
      </c>
      <c r="R30" s="126"/>
      <c r="S30" s="126"/>
      <c r="T30" s="122"/>
      <c r="U30" s="122"/>
    </row>
    <row r="31" spans="1:25" s="123" customFormat="1" ht="15" customHeight="1">
      <c r="A31" s="54">
        <v>24</v>
      </c>
      <c r="B31" s="120">
        <v>8</v>
      </c>
      <c r="C31" s="137" t="s">
        <v>141</v>
      </c>
      <c r="D31" s="137" t="s">
        <v>142</v>
      </c>
      <c r="E31" s="137" t="s">
        <v>143</v>
      </c>
      <c r="F31" s="147">
        <v>40240</v>
      </c>
      <c r="G31" s="135" t="s">
        <v>116</v>
      </c>
      <c r="H31" s="92"/>
      <c r="I31" s="104">
        <v>12</v>
      </c>
      <c r="J31" s="9">
        <f t="shared" si="0"/>
        <v>4.2857142857142856</v>
      </c>
      <c r="K31" s="41">
        <v>2.2000000000000002</v>
      </c>
      <c r="L31" s="9">
        <f t="shared" si="1"/>
        <v>8.8000000000000007</v>
      </c>
      <c r="M31" s="42">
        <v>35.799999999999997</v>
      </c>
      <c r="N31" s="9">
        <f t="shared" si="2"/>
        <v>29.206703910614525</v>
      </c>
      <c r="O31" s="44">
        <f t="shared" si="3"/>
        <v>42.292418196328811</v>
      </c>
      <c r="P31" s="121">
        <f t="shared" si="4"/>
        <v>0.42292418196328813</v>
      </c>
      <c r="Q31" s="137" t="s">
        <v>382</v>
      </c>
      <c r="R31" s="126"/>
      <c r="S31" s="126"/>
      <c r="T31" s="122"/>
      <c r="U31" s="122"/>
    </row>
    <row r="32" spans="1:25" ht="15" customHeight="1">
      <c r="A32" s="54">
        <v>25</v>
      </c>
      <c r="B32" s="53">
        <v>8</v>
      </c>
      <c r="C32" s="137" t="s">
        <v>185</v>
      </c>
      <c r="D32" s="137" t="s">
        <v>318</v>
      </c>
      <c r="E32" s="137" t="s">
        <v>132</v>
      </c>
      <c r="F32" s="148">
        <v>40154</v>
      </c>
      <c r="G32" s="137" t="s">
        <v>198</v>
      </c>
      <c r="H32" s="84"/>
      <c r="I32" s="101">
        <v>49</v>
      </c>
      <c r="J32" s="9">
        <f t="shared" si="0"/>
        <v>17.5</v>
      </c>
      <c r="K32" s="47">
        <v>1</v>
      </c>
      <c r="L32" s="9">
        <f t="shared" si="1"/>
        <v>4</v>
      </c>
      <c r="M32" s="16">
        <v>54.62</v>
      </c>
      <c r="N32" s="9">
        <f t="shared" si="2"/>
        <v>19.143170999633831</v>
      </c>
      <c r="O32" s="37">
        <f t="shared" si="3"/>
        <v>40.643170999633831</v>
      </c>
      <c r="P32" s="38">
        <f t="shared" si="4"/>
        <v>0.40643170999633832</v>
      </c>
      <c r="Q32" s="137" t="s">
        <v>394</v>
      </c>
      <c r="R32" s="24"/>
      <c r="S32" s="24"/>
      <c r="T32" s="6"/>
      <c r="U32" s="6"/>
    </row>
    <row r="33" spans="1:25" ht="15" customHeight="1">
      <c r="A33" s="54">
        <v>26</v>
      </c>
      <c r="B33" s="53">
        <v>8</v>
      </c>
      <c r="C33" s="142" t="s">
        <v>190</v>
      </c>
      <c r="D33" s="142" t="s">
        <v>191</v>
      </c>
      <c r="E33" s="142" t="s">
        <v>48</v>
      </c>
      <c r="F33" s="144">
        <v>39924</v>
      </c>
      <c r="G33" s="142" t="s">
        <v>123</v>
      </c>
      <c r="H33" s="84"/>
      <c r="I33" s="101">
        <v>17</v>
      </c>
      <c r="J33" s="9">
        <f t="shared" si="0"/>
        <v>6.0714285714285712</v>
      </c>
      <c r="K33" s="47"/>
      <c r="L33" s="9">
        <f t="shared" si="1"/>
        <v>0</v>
      </c>
      <c r="M33" s="16">
        <v>34.200000000000003</v>
      </c>
      <c r="N33" s="9">
        <f t="shared" si="2"/>
        <v>30.573099415204673</v>
      </c>
      <c r="O33" s="37">
        <f t="shared" si="3"/>
        <v>36.644527986633243</v>
      </c>
      <c r="P33" s="38">
        <f t="shared" si="4"/>
        <v>0.36644527986633241</v>
      </c>
      <c r="Q33" s="142" t="s">
        <v>370</v>
      </c>
      <c r="R33" s="24"/>
      <c r="S33" s="24"/>
      <c r="T33" s="6"/>
      <c r="U33" s="6"/>
    </row>
    <row r="34" spans="1:25" ht="15" customHeight="1">
      <c r="A34" s="54">
        <v>27</v>
      </c>
      <c r="B34" s="53">
        <v>8</v>
      </c>
      <c r="C34" s="135" t="s">
        <v>158</v>
      </c>
      <c r="D34" s="135" t="s">
        <v>159</v>
      </c>
      <c r="E34" s="135" t="s">
        <v>156</v>
      </c>
      <c r="F34" s="147">
        <v>39975</v>
      </c>
      <c r="G34" s="135" t="s">
        <v>123</v>
      </c>
      <c r="H34" s="86"/>
      <c r="I34" s="102">
        <v>19</v>
      </c>
      <c r="J34" s="9">
        <f t="shared" si="0"/>
        <v>6.7857142857142856</v>
      </c>
      <c r="K34" s="124">
        <v>2.2999999999999998</v>
      </c>
      <c r="L34" s="9">
        <f t="shared" si="1"/>
        <v>9.1999999999999993</v>
      </c>
      <c r="M34" s="125">
        <v>54.59</v>
      </c>
      <c r="N34" s="9">
        <f t="shared" si="2"/>
        <v>19.153691152225679</v>
      </c>
      <c r="O34" s="44">
        <f t="shared" si="3"/>
        <v>35.139405437939963</v>
      </c>
      <c r="P34" s="121">
        <f t="shared" si="4"/>
        <v>0.35139405437939963</v>
      </c>
      <c r="Q34" s="135" t="s">
        <v>370</v>
      </c>
      <c r="R34" s="24"/>
      <c r="S34" s="24"/>
      <c r="T34" s="6"/>
      <c r="U34" s="6"/>
    </row>
    <row r="35" spans="1:25" ht="15" customHeight="1">
      <c r="A35" s="54">
        <v>28</v>
      </c>
      <c r="B35" s="53">
        <v>8</v>
      </c>
      <c r="C35" s="137" t="s">
        <v>139</v>
      </c>
      <c r="D35" s="137" t="s">
        <v>50</v>
      </c>
      <c r="E35" s="137" t="s">
        <v>140</v>
      </c>
      <c r="F35" s="148">
        <v>39998</v>
      </c>
      <c r="G35" s="135" t="s">
        <v>125</v>
      </c>
      <c r="H35" s="92"/>
      <c r="I35" s="41">
        <v>37</v>
      </c>
      <c r="J35" s="9">
        <f t="shared" si="0"/>
        <v>13.214285714285714</v>
      </c>
      <c r="K35" s="124"/>
      <c r="L35" s="9">
        <f t="shared" si="1"/>
        <v>0</v>
      </c>
      <c r="M35" s="125">
        <v>49.21</v>
      </c>
      <c r="N35" s="9">
        <f t="shared" si="2"/>
        <v>21.247713879292824</v>
      </c>
      <c r="O35" s="44">
        <f t="shared" si="3"/>
        <v>34.46199959357854</v>
      </c>
      <c r="P35" s="121">
        <f t="shared" si="4"/>
        <v>0.34461999593578541</v>
      </c>
      <c r="Q35" s="137" t="s">
        <v>372</v>
      </c>
      <c r="R35" s="24"/>
      <c r="S35" s="24"/>
      <c r="T35" s="6"/>
      <c r="U35" s="6"/>
    </row>
    <row r="36" spans="1:25" ht="15" customHeight="1">
      <c r="A36" s="54">
        <v>29</v>
      </c>
      <c r="B36" s="53">
        <v>8</v>
      </c>
      <c r="C36" s="135" t="s">
        <v>166</v>
      </c>
      <c r="D36" s="135" t="s">
        <v>163</v>
      </c>
      <c r="E36" s="135" t="s">
        <v>167</v>
      </c>
      <c r="F36" s="147">
        <v>39971</v>
      </c>
      <c r="G36" s="135" t="s">
        <v>120</v>
      </c>
      <c r="H36" s="127"/>
      <c r="I36" s="41">
        <v>16</v>
      </c>
      <c r="J36" s="9">
        <f t="shared" si="0"/>
        <v>5.7142857142857144</v>
      </c>
      <c r="K36" s="41">
        <v>0.9</v>
      </c>
      <c r="L36" s="9">
        <f t="shared" si="1"/>
        <v>3.6</v>
      </c>
      <c r="M36" s="42">
        <v>49.21</v>
      </c>
      <c r="N36" s="9">
        <f t="shared" si="2"/>
        <v>21.247713879292824</v>
      </c>
      <c r="O36" s="44">
        <f t="shared" si="3"/>
        <v>30.561999593578541</v>
      </c>
      <c r="P36" s="121">
        <f t="shared" si="4"/>
        <v>0.30561999593578543</v>
      </c>
      <c r="Q36" s="135" t="s">
        <v>363</v>
      </c>
      <c r="R36" s="24"/>
      <c r="S36" s="24"/>
      <c r="T36" s="6"/>
      <c r="U36" s="6"/>
    </row>
    <row r="37" spans="1:25" ht="15" customHeight="1">
      <c r="A37" s="54">
        <v>30</v>
      </c>
      <c r="B37" s="53">
        <v>8</v>
      </c>
      <c r="C37" s="137" t="s">
        <v>171</v>
      </c>
      <c r="D37" s="137" t="s">
        <v>172</v>
      </c>
      <c r="E37" s="137" t="s">
        <v>80</v>
      </c>
      <c r="F37" s="148">
        <v>39814</v>
      </c>
      <c r="G37" s="137" t="s">
        <v>124</v>
      </c>
      <c r="H37" s="85"/>
      <c r="I37" s="41">
        <v>24</v>
      </c>
      <c r="J37" s="9">
        <f t="shared" si="0"/>
        <v>8.5714285714285712</v>
      </c>
      <c r="K37" s="124"/>
      <c r="L37" s="9">
        <f t="shared" si="1"/>
        <v>0</v>
      </c>
      <c r="M37" s="125">
        <v>54</v>
      </c>
      <c r="N37" s="9">
        <f t="shared" si="2"/>
        <v>19.36296296296296</v>
      </c>
      <c r="O37" s="44">
        <f t="shared" si="3"/>
        <v>27.93439153439153</v>
      </c>
      <c r="P37" s="121">
        <f t="shared" si="4"/>
        <v>0.27934391534391528</v>
      </c>
      <c r="Q37" s="137" t="s">
        <v>384</v>
      </c>
      <c r="R37" s="24"/>
      <c r="S37" s="24"/>
      <c r="T37" s="6"/>
      <c r="U37" s="6"/>
    </row>
    <row r="38" spans="1:25" ht="15" customHeight="1">
      <c r="A38" s="54">
        <v>31</v>
      </c>
      <c r="B38" s="53">
        <v>8</v>
      </c>
      <c r="C38" s="135" t="s">
        <v>134</v>
      </c>
      <c r="D38" s="135" t="s">
        <v>135</v>
      </c>
      <c r="E38" s="135" t="s">
        <v>48</v>
      </c>
      <c r="F38" s="147">
        <v>40033</v>
      </c>
      <c r="G38" s="135" t="s">
        <v>120</v>
      </c>
      <c r="H38" s="92"/>
      <c r="I38" s="41">
        <v>9</v>
      </c>
      <c r="J38" s="9">
        <f t="shared" si="0"/>
        <v>3.2142857142857144</v>
      </c>
      <c r="K38" s="124"/>
      <c r="L38" s="9">
        <f t="shared" si="1"/>
        <v>0</v>
      </c>
      <c r="M38" s="125">
        <v>43.82</v>
      </c>
      <c r="N38" s="9">
        <f t="shared" si="2"/>
        <v>23.861250570515743</v>
      </c>
      <c r="O38" s="44">
        <f t="shared" si="3"/>
        <v>27.075536284801458</v>
      </c>
      <c r="P38" s="121">
        <f t="shared" si="4"/>
        <v>0.2707553628480146</v>
      </c>
      <c r="Q38" s="135" t="s">
        <v>363</v>
      </c>
      <c r="R38" s="24"/>
      <c r="S38" s="24"/>
      <c r="T38" s="6"/>
      <c r="U38" s="6"/>
    </row>
    <row r="39" spans="1:25" ht="15" customHeight="1">
      <c r="A39" s="54">
        <v>32</v>
      </c>
      <c r="B39" s="53">
        <v>8</v>
      </c>
      <c r="C39" s="142" t="s">
        <v>111</v>
      </c>
      <c r="D39" s="142" t="s">
        <v>189</v>
      </c>
      <c r="E39" s="142" t="s">
        <v>108</v>
      </c>
      <c r="F39" s="144">
        <v>39949</v>
      </c>
      <c r="G39" s="142" t="s">
        <v>195</v>
      </c>
      <c r="H39" s="84"/>
      <c r="I39" s="99">
        <v>20</v>
      </c>
      <c r="J39" s="9">
        <f t="shared" si="0"/>
        <v>7.1428571428571432</v>
      </c>
      <c r="K39" s="47"/>
      <c r="L39" s="9">
        <f t="shared" si="1"/>
        <v>0</v>
      </c>
      <c r="M39" s="16">
        <v>52.65</v>
      </c>
      <c r="N39" s="9">
        <f t="shared" si="2"/>
        <v>19.859449192782524</v>
      </c>
      <c r="O39" s="37">
        <f t="shared" si="3"/>
        <v>27.002306335639666</v>
      </c>
      <c r="P39" s="38">
        <f t="shared" si="4"/>
        <v>0.27002306335639664</v>
      </c>
      <c r="Q39" s="142" t="s">
        <v>390</v>
      </c>
      <c r="R39" s="24"/>
      <c r="S39" s="24"/>
      <c r="T39" s="6"/>
      <c r="U39" s="6"/>
    </row>
    <row r="40" spans="1:25" ht="15" customHeight="1">
      <c r="A40" s="54">
        <v>33</v>
      </c>
      <c r="B40" s="53">
        <v>8</v>
      </c>
      <c r="C40" s="142" t="s">
        <v>127</v>
      </c>
      <c r="D40" s="142" t="s">
        <v>87</v>
      </c>
      <c r="E40" s="142" t="s">
        <v>128</v>
      </c>
      <c r="F40" s="144">
        <v>40210</v>
      </c>
      <c r="G40" s="142" t="s">
        <v>123</v>
      </c>
      <c r="H40" s="84"/>
      <c r="I40" s="99">
        <v>6</v>
      </c>
      <c r="J40" s="9">
        <f t="shared" si="0"/>
        <v>2.1428571428571428</v>
      </c>
      <c r="K40" s="47"/>
      <c r="L40" s="9">
        <f t="shared" si="1"/>
        <v>0</v>
      </c>
      <c r="M40" s="16">
        <v>50.8</v>
      </c>
      <c r="N40" s="9">
        <f t="shared" si="2"/>
        <v>20.58267716535433</v>
      </c>
      <c r="O40" s="37">
        <f t="shared" si="3"/>
        <v>22.725534308211472</v>
      </c>
      <c r="P40" s="38">
        <f t="shared" si="4"/>
        <v>0.22725534308211473</v>
      </c>
      <c r="Q40" s="142" t="s">
        <v>383</v>
      </c>
      <c r="R40" s="24"/>
      <c r="S40" s="24"/>
      <c r="T40" s="6"/>
      <c r="U40" s="6"/>
    </row>
    <row r="41" spans="1:25" ht="15" customHeight="1">
      <c r="A41" s="54">
        <v>34</v>
      </c>
      <c r="B41" s="53">
        <v>8</v>
      </c>
      <c r="C41" s="135" t="s">
        <v>184</v>
      </c>
      <c r="D41" s="135" t="s">
        <v>78</v>
      </c>
      <c r="E41" s="135" t="s">
        <v>42</v>
      </c>
      <c r="F41" s="151">
        <v>39771</v>
      </c>
      <c r="G41" s="135" t="s">
        <v>126</v>
      </c>
      <c r="H41" s="84"/>
      <c r="I41" s="99">
        <v>13</v>
      </c>
      <c r="J41" s="9">
        <f t="shared" si="0"/>
        <v>4.6428571428571432</v>
      </c>
      <c r="K41" s="47"/>
      <c r="L41" s="9">
        <f t="shared" si="1"/>
        <v>0</v>
      </c>
      <c r="M41" s="16" t="s">
        <v>410</v>
      </c>
      <c r="N41" s="9" t="e">
        <f t="shared" si="2"/>
        <v>#VALUE!</v>
      </c>
      <c r="O41" s="37" t="e">
        <f t="shared" si="3"/>
        <v>#VALUE!</v>
      </c>
      <c r="P41" s="38" t="e">
        <f t="shared" si="4"/>
        <v>#VALUE!</v>
      </c>
      <c r="Q41" s="135" t="s">
        <v>393</v>
      </c>
      <c r="R41" s="24"/>
      <c r="S41" s="24"/>
      <c r="T41" s="6"/>
      <c r="U41" s="6"/>
    </row>
    <row r="42" spans="1:25" ht="15" customHeight="1">
      <c r="A42" s="54">
        <v>35</v>
      </c>
      <c r="B42" s="53">
        <v>8</v>
      </c>
      <c r="C42" s="135" t="s">
        <v>100</v>
      </c>
      <c r="D42" s="135" t="s">
        <v>173</v>
      </c>
      <c r="E42" s="135" t="s">
        <v>174</v>
      </c>
      <c r="F42" s="147">
        <v>40078</v>
      </c>
      <c r="G42" s="135" t="s">
        <v>123</v>
      </c>
      <c r="H42" s="90"/>
      <c r="I42" s="104">
        <v>25</v>
      </c>
      <c r="J42" s="9">
        <f t="shared" si="0"/>
        <v>8.9285714285714288</v>
      </c>
      <c r="K42" s="47">
        <v>2.9</v>
      </c>
      <c r="L42" s="9">
        <f t="shared" si="1"/>
        <v>11.6</v>
      </c>
      <c r="M42" s="16" t="s">
        <v>410</v>
      </c>
      <c r="N42" s="9" t="e">
        <f t="shared" si="2"/>
        <v>#VALUE!</v>
      </c>
      <c r="O42" s="37" t="e">
        <f t="shared" si="3"/>
        <v>#VALUE!</v>
      </c>
      <c r="P42" s="38" t="e">
        <f t="shared" si="4"/>
        <v>#VALUE!</v>
      </c>
      <c r="Q42" s="135" t="s">
        <v>370</v>
      </c>
      <c r="R42" s="24"/>
      <c r="S42" s="24"/>
      <c r="T42" s="6"/>
      <c r="U42" s="6"/>
    </row>
    <row r="43" spans="1:25" ht="21.6" customHeight="1">
      <c r="B43" s="81"/>
      <c r="R43" s="24"/>
      <c r="S43" s="24"/>
      <c r="T43" s="6"/>
      <c r="U43" s="6"/>
    </row>
    <row r="44" spans="1:25" ht="15" customHeight="1">
      <c r="B44" s="55"/>
      <c r="E44" s="229" t="s">
        <v>357</v>
      </c>
      <c r="F44" s="229"/>
      <c r="G44" s="229"/>
      <c r="I44" s="79"/>
      <c r="K44" s="32"/>
      <c r="R44" s="24"/>
      <c r="S44" s="24"/>
      <c r="T44" s="6"/>
      <c r="U44" s="6"/>
      <c r="V44" s="6"/>
      <c r="W44" s="6"/>
      <c r="X44" s="6"/>
      <c r="Y44" s="6"/>
    </row>
    <row r="45" spans="1:25" ht="15" customHeight="1">
      <c r="B45" s="55"/>
      <c r="I45" s="79"/>
      <c r="K45" s="32"/>
      <c r="R45" s="24"/>
      <c r="S45" s="24"/>
      <c r="T45" s="6"/>
      <c r="U45" s="6"/>
    </row>
    <row r="46" spans="1:25" ht="15" customHeight="1">
      <c r="B46" s="55"/>
      <c r="I46" s="79"/>
      <c r="K46" s="32"/>
      <c r="R46" s="24"/>
      <c r="S46" s="24"/>
      <c r="T46" s="6"/>
      <c r="U46" s="6"/>
    </row>
    <row r="47" spans="1:25" ht="15" customHeight="1">
      <c r="B47" s="55"/>
      <c r="I47" s="79"/>
      <c r="K47" s="32"/>
      <c r="R47" s="24"/>
      <c r="S47" s="24"/>
      <c r="T47" s="6"/>
      <c r="U47" s="6"/>
    </row>
    <row r="48" spans="1:25" ht="15" customHeight="1">
      <c r="B48" s="55"/>
      <c r="I48" s="79"/>
      <c r="K48" s="32"/>
      <c r="R48" s="24"/>
      <c r="S48" s="24"/>
      <c r="T48" s="6"/>
      <c r="U48" s="6"/>
    </row>
    <row r="49" spans="2:21" ht="15" customHeight="1">
      <c r="B49" s="55"/>
      <c r="I49" s="79"/>
      <c r="K49" s="32"/>
      <c r="R49" s="24"/>
      <c r="S49" s="24"/>
      <c r="T49" s="6"/>
      <c r="U49" s="6"/>
    </row>
    <row r="50" spans="2:21" ht="15" customHeight="1">
      <c r="B50" s="55"/>
      <c r="F50" s="32" t="s">
        <v>23</v>
      </c>
      <c r="I50" s="79"/>
      <c r="K50" s="32"/>
      <c r="R50" s="24"/>
      <c r="S50" s="24"/>
      <c r="T50" s="6"/>
      <c r="U50" s="6"/>
    </row>
    <row r="51" spans="2:21" ht="15" customHeight="1">
      <c r="B51" s="55"/>
      <c r="I51" s="79"/>
      <c r="K51" s="32"/>
      <c r="R51" s="24"/>
      <c r="S51" s="24"/>
      <c r="T51" s="6"/>
      <c r="U51" s="6"/>
    </row>
    <row r="52" spans="2:21" ht="15" customHeight="1">
      <c r="R52" s="24"/>
      <c r="S52" s="24"/>
    </row>
    <row r="53" spans="2:21" ht="15" customHeight="1">
      <c r="R53" s="24"/>
      <c r="S53" s="24"/>
    </row>
  </sheetData>
  <sortState ref="C8:Q40">
    <sortCondition descending="1" ref="P8:P40"/>
    <sortCondition ref="C8:C40"/>
  </sortState>
  <mergeCells count="18">
    <mergeCell ref="Q6:Q7"/>
    <mergeCell ref="T6:U6"/>
    <mergeCell ref="V6:W6"/>
    <mergeCell ref="X6:Y6"/>
    <mergeCell ref="E44:G44"/>
    <mergeCell ref="A2:P2"/>
    <mergeCell ref="A3:P3"/>
    <mergeCell ref="A4:P4"/>
    <mergeCell ref="A6:A7"/>
    <mergeCell ref="B6:B7"/>
    <mergeCell ref="F6:F7"/>
    <mergeCell ref="G6:G7"/>
    <mergeCell ref="I6:J6"/>
    <mergeCell ref="K6:L6"/>
    <mergeCell ref="H6:H7"/>
    <mergeCell ref="M6:N6"/>
    <mergeCell ref="O6:O7"/>
    <mergeCell ref="P6:P7"/>
  </mergeCells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7"/>
  <sheetViews>
    <sheetView topLeftCell="A32" zoomScale="73" zoomScaleNormal="73" workbookViewId="0">
      <selection activeCell="A2" sqref="A2:Q58"/>
    </sheetView>
  </sheetViews>
  <sheetFormatPr defaultRowHeight="15" customHeight="1"/>
  <cols>
    <col min="1" max="1" width="8.5546875" style="32" customWidth="1"/>
    <col min="2" max="2" width="4.6640625" style="25" customWidth="1"/>
    <col min="3" max="3" width="16.109375" style="25" customWidth="1"/>
    <col min="4" max="4" width="20.44140625" style="25" customWidth="1"/>
    <col min="5" max="5" width="19.109375" style="25" customWidth="1"/>
    <col min="6" max="6" width="11.33203125" style="25" customWidth="1"/>
    <col min="7" max="7" width="26.5546875" style="27" customWidth="1"/>
    <col min="8" max="8" width="12.5546875" style="55" customWidth="1"/>
    <col min="9" max="9" width="13.5546875" style="76" customWidth="1"/>
    <col min="10" max="10" width="12.44140625" style="39" customWidth="1"/>
    <col min="11" max="13" width="8.6640625" style="39" customWidth="1"/>
    <col min="14" max="14" width="9.21875" style="39" customWidth="1"/>
    <col min="15" max="15" width="10.109375" style="39" customWidth="1"/>
    <col min="16" max="16" width="10.5546875" style="39" customWidth="1"/>
    <col min="17" max="17" width="32.44140625" style="32" customWidth="1"/>
    <col min="18" max="19" width="14.33203125" customWidth="1"/>
    <col min="21" max="21" width="9.88671875" bestFit="1" customWidth="1"/>
    <col min="23" max="23" width="9.88671875" bestFit="1" customWidth="1"/>
    <col min="25" max="25" width="18.6640625" customWidth="1"/>
  </cols>
  <sheetData>
    <row r="1" spans="1:25" s="62" customFormat="1" ht="15" customHeight="1">
      <c r="A1" s="70"/>
      <c r="B1" s="71"/>
      <c r="C1" s="71"/>
      <c r="D1" s="71"/>
      <c r="E1" s="71"/>
      <c r="F1" s="71"/>
      <c r="G1" s="72"/>
      <c r="H1" s="60"/>
      <c r="I1" s="75"/>
      <c r="J1" s="73"/>
      <c r="K1" s="73"/>
      <c r="L1" s="73"/>
      <c r="M1" s="73"/>
      <c r="N1" s="73"/>
      <c r="O1" s="73"/>
      <c r="P1" s="73"/>
      <c r="Q1" s="70"/>
    </row>
    <row r="2" spans="1:25" s="62" customFormat="1" ht="15" customHeight="1">
      <c r="A2" s="214" t="s">
        <v>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60"/>
      <c r="R2" s="60"/>
      <c r="S2" s="60"/>
      <c r="T2" s="61"/>
      <c r="U2" s="61"/>
      <c r="V2" s="61"/>
      <c r="W2" s="61"/>
      <c r="X2" s="61"/>
      <c r="Y2" s="61"/>
    </row>
    <row r="3" spans="1:25" s="62" customFormat="1" ht="15" customHeight="1">
      <c r="A3" s="215" t="s">
        <v>33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63"/>
      <c r="R3" s="63"/>
      <c r="S3" s="63"/>
      <c r="T3" s="61"/>
      <c r="U3" s="61"/>
      <c r="V3" s="61"/>
      <c r="W3" s="61"/>
      <c r="X3" s="61"/>
      <c r="Y3" s="61"/>
    </row>
    <row r="4" spans="1:25" s="62" customFormat="1" ht="15" customHeight="1">
      <c r="A4" s="215" t="s">
        <v>29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63"/>
      <c r="R4" s="63"/>
      <c r="S4" s="63"/>
      <c r="T4" s="61"/>
      <c r="U4" s="61"/>
      <c r="V4" s="61"/>
      <c r="W4" s="61"/>
      <c r="X4" s="61"/>
      <c r="Y4" s="61"/>
    </row>
    <row r="5" spans="1:25" s="62" customFormat="1" ht="3.6" customHeight="1">
      <c r="A5" s="63"/>
      <c r="B5" s="71"/>
      <c r="C5" s="71"/>
      <c r="D5" s="71"/>
      <c r="E5" s="71"/>
      <c r="F5" s="71"/>
      <c r="G5" s="72"/>
      <c r="H5" s="60"/>
      <c r="I5" s="75"/>
      <c r="J5" s="73"/>
      <c r="K5" s="73"/>
      <c r="L5" s="73"/>
      <c r="M5" s="73"/>
      <c r="N5" s="73"/>
      <c r="O5" s="73"/>
      <c r="P5" s="73"/>
      <c r="Q5" s="70"/>
      <c r="T5" s="61"/>
      <c r="U5" s="61"/>
      <c r="V5" s="61"/>
      <c r="W5" s="61"/>
      <c r="X5" s="61"/>
      <c r="Y5" s="61"/>
    </row>
    <row r="6" spans="1:25" ht="51" customHeight="1">
      <c r="A6" s="233" t="s">
        <v>0</v>
      </c>
      <c r="B6" s="218" t="s">
        <v>22</v>
      </c>
      <c r="C6" s="50" t="s">
        <v>15</v>
      </c>
      <c r="D6" s="50" t="s">
        <v>16</v>
      </c>
      <c r="E6" s="50" t="s">
        <v>17</v>
      </c>
      <c r="F6" s="218" t="s">
        <v>1</v>
      </c>
      <c r="G6" s="218" t="s">
        <v>2</v>
      </c>
      <c r="H6" s="218" t="s">
        <v>21</v>
      </c>
      <c r="I6" s="231" t="s">
        <v>9</v>
      </c>
      <c r="J6" s="232"/>
      <c r="K6" s="231" t="s">
        <v>25</v>
      </c>
      <c r="L6" s="232"/>
      <c r="M6" s="231" t="s">
        <v>24</v>
      </c>
      <c r="N6" s="232"/>
      <c r="O6" s="218" t="s">
        <v>5</v>
      </c>
      <c r="P6" s="230" t="s">
        <v>6</v>
      </c>
      <c r="Q6" s="230" t="s">
        <v>3</v>
      </c>
      <c r="R6" s="23"/>
      <c r="S6" s="23"/>
      <c r="T6" s="225" t="s">
        <v>12</v>
      </c>
      <c r="U6" s="225"/>
      <c r="V6" s="225" t="s">
        <v>11</v>
      </c>
      <c r="W6" s="225"/>
      <c r="X6" s="225" t="s">
        <v>10</v>
      </c>
      <c r="Y6" s="225"/>
    </row>
    <row r="7" spans="1:25" ht="15" customHeight="1">
      <c r="A7" s="234"/>
      <c r="B7" s="219"/>
      <c r="C7" s="51"/>
      <c r="D7" s="51"/>
      <c r="E7" s="51"/>
      <c r="F7" s="219"/>
      <c r="G7" s="219"/>
      <c r="H7" s="219"/>
      <c r="I7" s="98"/>
      <c r="J7" s="52" t="s">
        <v>7</v>
      </c>
      <c r="K7" s="31" t="s">
        <v>8</v>
      </c>
      <c r="L7" s="52" t="s">
        <v>7</v>
      </c>
      <c r="M7" s="48" t="s">
        <v>8</v>
      </c>
      <c r="N7" s="52" t="s">
        <v>7</v>
      </c>
      <c r="O7" s="219"/>
      <c r="P7" s="230"/>
      <c r="Q7" s="230"/>
      <c r="R7" s="23"/>
      <c r="S7" s="23"/>
      <c r="T7" s="11" t="s">
        <v>13</v>
      </c>
      <c r="U7" s="11">
        <v>20</v>
      </c>
      <c r="V7" s="11"/>
      <c r="W7" s="11">
        <v>40</v>
      </c>
      <c r="X7" s="11"/>
      <c r="Y7" s="11">
        <v>40</v>
      </c>
    </row>
    <row r="8" spans="1:25" ht="15" customHeight="1">
      <c r="A8" s="54">
        <v>1</v>
      </c>
      <c r="B8" s="53">
        <v>9</v>
      </c>
      <c r="C8" s="182" t="s">
        <v>223</v>
      </c>
      <c r="D8" s="182" t="s">
        <v>224</v>
      </c>
      <c r="E8" s="182" t="s">
        <v>177</v>
      </c>
      <c r="F8" s="148">
        <v>39678</v>
      </c>
      <c r="G8" s="137" t="s">
        <v>196</v>
      </c>
      <c r="H8" s="46" t="s">
        <v>411</v>
      </c>
      <c r="I8" s="40">
        <v>19.5</v>
      </c>
      <c r="J8" s="9">
        <f t="shared" ref="J8:J50" si="0">$U$7*I8/$U$8</f>
        <v>6.290322580645161</v>
      </c>
      <c r="K8" s="124">
        <v>9.6</v>
      </c>
      <c r="L8" s="9">
        <f t="shared" ref="L8:L53" si="1">$W$7*K8/$W$8</f>
        <v>38.4</v>
      </c>
      <c r="M8" s="124">
        <v>36.22</v>
      </c>
      <c r="N8" s="9">
        <f t="shared" ref="N8:N53" si="2">($Y$7*$Y$8)/M8</f>
        <v>34.544450579790173</v>
      </c>
      <c r="O8" s="44">
        <f t="shared" ref="O8:O53" si="3">J8+L8+N8</f>
        <v>79.234773160435338</v>
      </c>
      <c r="P8" s="121">
        <f t="shared" ref="P8:P53" si="4">O8/100</f>
        <v>0.79234773160435334</v>
      </c>
      <c r="Q8" s="137" t="s">
        <v>373</v>
      </c>
      <c r="R8" s="24"/>
      <c r="S8" s="24"/>
      <c r="T8" s="11"/>
      <c r="U8" s="11">
        <v>62</v>
      </c>
      <c r="V8" s="11"/>
      <c r="W8" s="11">
        <v>10</v>
      </c>
      <c r="X8" s="11"/>
      <c r="Y8" s="11">
        <f>SMALL(M8:M51,1)</f>
        <v>31.28</v>
      </c>
    </row>
    <row r="9" spans="1:25" s="67" customFormat="1" ht="15" customHeight="1">
      <c r="A9" s="54">
        <v>2</v>
      </c>
      <c r="B9" s="53">
        <v>9</v>
      </c>
      <c r="C9" s="186" t="s">
        <v>46</v>
      </c>
      <c r="D9" s="186" t="s">
        <v>206</v>
      </c>
      <c r="E9" s="186" t="s">
        <v>207</v>
      </c>
      <c r="F9" s="111">
        <v>39716</v>
      </c>
      <c r="G9" s="154" t="s">
        <v>274</v>
      </c>
      <c r="H9" s="1" t="s">
        <v>412</v>
      </c>
      <c r="I9" s="99">
        <v>13.5</v>
      </c>
      <c r="J9" s="9">
        <f t="shared" si="0"/>
        <v>4.354838709677419</v>
      </c>
      <c r="K9" s="47">
        <v>8.6</v>
      </c>
      <c r="L9" s="9">
        <f t="shared" si="1"/>
        <v>34.4</v>
      </c>
      <c r="M9" s="47">
        <v>31.28</v>
      </c>
      <c r="N9" s="9">
        <f t="shared" si="2"/>
        <v>40</v>
      </c>
      <c r="O9" s="37">
        <f t="shared" si="3"/>
        <v>78.754838709677415</v>
      </c>
      <c r="P9" s="38">
        <f t="shared" si="4"/>
        <v>0.78754838709677411</v>
      </c>
      <c r="Q9" s="154" t="s">
        <v>363</v>
      </c>
      <c r="R9" s="66"/>
      <c r="S9" s="66"/>
      <c r="T9" s="11"/>
      <c r="U9" s="11"/>
      <c r="V9" s="11"/>
      <c r="W9" s="11"/>
      <c r="X9" s="11"/>
      <c r="Y9" s="11"/>
    </row>
    <row r="10" spans="1:25" ht="15" customHeight="1">
      <c r="A10" s="54">
        <v>3</v>
      </c>
      <c r="B10" s="53">
        <v>9</v>
      </c>
      <c r="C10" s="187" t="s">
        <v>243</v>
      </c>
      <c r="D10" s="187" t="s">
        <v>50</v>
      </c>
      <c r="E10" s="187" t="s">
        <v>233</v>
      </c>
      <c r="F10" s="156">
        <v>39637</v>
      </c>
      <c r="G10" s="153" t="s">
        <v>276</v>
      </c>
      <c r="H10" s="1" t="s">
        <v>412</v>
      </c>
      <c r="I10" s="41">
        <v>25.5</v>
      </c>
      <c r="J10" s="9">
        <f t="shared" si="0"/>
        <v>8.2258064516129039</v>
      </c>
      <c r="K10" s="47">
        <v>9.4</v>
      </c>
      <c r="L10" s="9">
        <f t="shared" si="1"/>
        <v>37.6</v>
      </c>
      <c r="M10" s="47">
        <v>38.67</v>
      </c>
      <c r="N10" s="9">
        <f t="shared" si="2"/>
        <v>32.355831393845357</v>
      </c>
      <c r="O10" s="37">
        <f t="shared" si="3"/>
        <v>78.181637845458255</v>
      </c>
      <c r="P10" s="38">
        <f t="shared" si="4"/>
        <v>0.78181637845458252</v>
      </c>
      <c r="Q10" s="153" t="s">
        <v>379</v>
      </c>
      <c r="R10" s="24"/>
      <c r="S10" s="24"/>
      <c r="T10" s="11"/>
      <c r="U10" s="11"/>
      <c r="V10" s="11"/>
      <c r="W10" s="11"/>
      <c r="X10" s="11"/>
      <c r="Y10" s="11"/>
    </row>
    <row r="11" spans="1:25" ht="15" customHeight="1">
      <c r="A11" s="54">
        <v>4</v>
      </c>
      <c r="B11" s="53">
        <v>9</v>
      </c>
      <c r="C11" s="183" t="s">
        <v>261</v>
      </c>
      <c r="D11" s="183" t="s">
        <v>262</v>
      </c>
      <c r="E11" s="183" t="s">
        <v>36</v>
      </c>
      <c r="F11" s="148">
        <v>39739</v>
      </c>
      <c r="G11" s="137" t="s">
        <v>115</v>
      </c>
      <c r="H11" s="1" t="s">
        <v>412</v>
      </c>
      <c r="I11" s="100">
        <v>15.5</v>
      </c>
      <c r="J11" s="9">
        <f t="shared" si="0"/>
        <v>5</v>
      </c>
      <c r="K11" s="47">
        <v>10</v>
      </c>
      <c r="L11" s="9">
        <f t="shared" si="1"/>
        <v>40</v>
      </c>
      <c r="M11" s="47">
        <v>41.17</v>
      </c>
      <c r="N11" s="9">
        <f t="shared" si="2"/>
        <v>30.391061452513966</v>
      </c>
      <c r="O11" s="37">
        <f t="shared" si="3"/>
        <v>75.391061452513966</v>
      </c>
      <c r="P11" s="65">
        <f t="shared" si="4"/>
        <v>0.75391061452513963</v>
      </c>
      <c r="Q11" s="137" t="s">
        <v>368</v>
      </c>
      <c r="R11" s="24"/>
      <c r="S11" s="24"/>
      <c r="T11" s="10"/>
      <c r="U11" s="10"/>
      <c r="V11" s="10"/>
      <c r="W11" s="10"/>
      <c r="X11" s="10"/>
      <c r="Y11" s="10"/>
    </row>
    <row r="12" spans="1:25" ht="15" customHeight="1">
      <c r="A12" s="54">
        <v>5</v>
      </c>
      <c r="B12" s="53">
        <v>9</v>
      </c>
      <c r="C12" s="183" t="s">
        <v>256</v>
      </c>
      <c r="D12" s="183" t="s">
        <v>258</v>
      </c>
      <c r="E12" s="183" t="s">
        <v>153</v>
      </c>
      <c r="F12" s="148">
        <v>39618</v>
      </c>
      <c r="G12" s="137" t="s">
        <v>115</v>
      </c>
      <c r="H12" s="1" t="s">
        <v>412</v>
      </c>
      <c r="I12" s="99">
        <v>19.5</v>
      </c>
      <c r="J12" s="9">
        <f t="shared" si="0"/>
        <v>6.290322580645161</v>
      </c>
      <c r="K12" s="47">
        <v>9.3000000000000007</v>
      </c>
      <c r="L12" s="9">
        <f t="shared" si="1"/>
        <v>37.200000000000003</v>
      </c>
      <c r="M12" s="47">
        <v>40.54</v>
      </c>
      <c r="N12" s="9">
        <f t="shared" si="2"/>
        <v>30.863344844597929</v>
      </c>
      <c r="O12" s="37">
        <f t="shared" si="3"/>
        <v>74.353667425243088</v>
      </c>
      <c r="P12" s="38">
        <f t="shared" si="4"/>
        <v>0.74353667425243086</v>
      </c>
      <c r="Q12" s="137" t="s">
        <v>368</v>
      </c>
      <c r="R12" s="24"/>
      <c r="S12" s="24"/>
      <c r="T12" s="6"/>
      <c r="U12" s="6"/>
      <c r="V12" s="6"/>
      <c r="W12" s="6"/>
      <c r="X12" s="6"/>
      <c r="Y12" s="6"/>
    </row>
    <row r="13" spans="1:25" ht="15" customHeight="1">
      <c r="A13" s="54">
        <v>6</v>
      </c>
      <c r="B13" s="53">
        <v>9</v>
      </c>
      <c r="C13" s="183" t="s">
        <v>216</v>
      </c>
      <c r="D13" s="183" t="s">
        <v>217</v>
      </c>
      <c r="E13" s="183" t="s">
        <v>128</v>
      </c>
      <c r="F13" s="148">
        <v>39596</v>
      </c>
      <c r="G13" s="137" t="s">
        <v>115</v>
      </c>
      <c r="H13" s="1" t="s">
        <v>412</v>
      </c>
      <c r="I13" s="99">
        <v>20</v>
      </c>
      <c r="J13" s="9">
        <f t="shared" si="0"/>
        <v>6.4516129032258061</v>
      </c>
      <c r="K13" s="47">
        <v>10</v>
      </c>
      <c r="L13" s="9">
        <f t="shared" si="1"/>
        <v>40</v>
      </c>
      <c r="M13" s="47">
        <v>46.64</v>
      </c>
      <c r="N13" s="9">
        <f t="shared" si="2"/>
        <v>26.826758147512866</v>
      </c>
      <c r="O13" s="37">
        <f t="shared" si="3"/>
        <v>73.27837105073867</v>
      </c>
      <c r="P13" s="38">
        <f t="shared" si="4"/>
        <v>0.73278371050738667</v>
      </c>
      <c r="Q13" s="137" t="s">
        <v>368</v>
      </c>
      <c r="R13" s="24"/>
      <c r="S13" s="24"/>
      <c r="T13" s="6"/>
      <c r="U13" s="6"/>
      <c r="V13" s="6"/>
      <c r="W13" s="6"/>
      <c r="X13" s="6"/>
      <c r="Y13" s="6"/>
    </row>
    <row r="14" spans="1:25" ht="15" customHeight="1">
      <c r="A14" s="54">
        <v>7</v>
      </c>
      <c r="B14" s="53">
        <v>9</v>
      </c>
      <c r="C14" s="187" t="s">
        <v>200</v>
      </c>
      <c r="D14" s="187" t="s">
        <v>201</v>
      </c>
      <c r="E14" s="187" t="s">
        <v>202</v>
      </c>
      <c r="F14" s="156">
        <v>39611</v>
      </c>
      <c r="G14" s="141" t="s">
        <v>118</v>
      </c>
      <c r="H14" s="1" t="s">
        <v>412</v>
      </c>
      <c r="I14" s="99">
        <v>23</v>
      </c>
      <c r="J14" s="9">
        <f t="shared" si="0"/>
        <v>7.419354838709677</v>
      </c>
      <c r="K14" s="47">
        <v>8</v>
      </c>
      <c r="L14" s="9">
        <f t="shared" si="1"/>
        <v>32</v>
      </c>
      <c r="M14" s="47">
        <v>39.79</v>
      </c>
      <c r="N14" s="9">
        <f t="shared" si="2"/>
        <v>31.445086705202314</v>
      </c>
      <c r="O14" s="37">
        <f t="shared" si="3"/>
        <v>70.864441543911994</v>
      </c>
      <c r="P14" s="38">
        <f t="shared" si="4"/>
        <v>0.70864441543911993</v>
      </c>
      <c r="Q14" s="154" t="s">
        <v>361</v>
      </c>
      <c r="R14" s="24"/>
      <c r="S14" s="24"/>
      <c r="T14" s="6"/>
      <c r="U14" s="6"/>
      <c r="V14" s="6"/>
      <c r="W14" s="6"/>
      <c r="X14" s="6"/>
      <c r="Y14" s="6"/>
    </row>
    <row r="15" spans="1:25" ht="15" customHeight="1">
      <c r="A15" s="54">
        <v>8</v>
      </c>
      <c r="B15" s="53">
        <v>9</v>
      </c>
      <c r="C15" s="182" t="s">
        <v>210</v>
      </c>
      <c r="D15" s="182" t="s">
        <v>82</v>
      </c>
      <c r="E15" s="182" t="s">
        <v>146</v>
      </c>
      <c r="F15" s="148">
        <v>39760</v>
      </c>
      <c r="G15" s="153" t="s">
        <v>273</v>
      </c>
      <c r="H15" s="1" t="s">
        <v>412</v>
      </c>
      <c r="I15" s="99">
        <v>22</v>
      </c>
      <c r="J15" s="9">
        <f t="shared" si="0"/>
        <v>7.096774193548387</v>
      </c>
      <c r="K15" s="47">
        <v>7.9</v>
      </c>
      <c r="L15" s="9">
        <f t="shared" si="1"/>
        <v>31.6</v>
      </c>
      <c r="M15" s="47">
        <v>39.72</v>
      </c>
      <c r="N15" s="9">
        <f t="shared" si="2"/>
        <v>31.500503524672713</v>
      </c>
      <c r="O15" s="37">
        <f t="shared" si="3"/>
        <v>70.197277718221102</v>
      </c>
      <c r="P15" s="38">
        <f t="shared" si="4"/>
        <v>0.70197277718221107</v>
      </c>
      <c r="Q15" s="153" t="s">
        <v>360</v>
      </c>
      <c r="R15" s="24"/>
      <c r="S15" s="24"/>
      <c r="T15" s="6"/>
      <c r="U15" s="6"/>
      <c r="V15" s="6"/>
      <c r="W15" s="6"/>
      <c r="X15" s="6"/>
      <c r="Y15" s="6"/>
    </row>
    <row r="16" spans="1:25" ht="15" customHeight="1">
      <c r="A16" s="54">
        <v>9</v>
      </c>
      <c r="B16" s="120">
        <v>9</v>
      </c>
      <c r="C16" s="187" t="s">
        <v>229</v>
      </c>
      <c r="D16" s="187" t="s">
        <v>230</v>
      </c>
      <c r="E16" s="187" t="s">
        <v>231</v>
      </c>
      <c r="F16" s="148">
        <v>39878</v>
      </c>
      <c r="G16" s="153" t="s">
        <v>124</v>
      </c>
      <c r="H16" s="1" t="s">
        <v>412</v>
      </c>
      <c r="I16" s="99">
        <v>13.5</v>
      </c>
      <c r="J16" s="9">
        <f t="shared" si="0"/>
        <v>4.354838709677419</v>
      </c>
      <c r="K16" s="47">
        <v>8.1999999999999993</v>
      </c>
      <c r="L16" s="9">
        <f t="shared" si="1"/>
        <v>32.799999999999997</v>
      </c>
      <c r="M16" s="47">
        <v>37.96</v>
      </c>
      <c r="N16" s="9">
        <f t="shared" si="2"/>
        <v>32.961011591148576</v>
      </c>
      <c r="O16" s="37">
        <f t="shared" si="3"/>
        <v>70.115850300825997</v>
      </c>
      <c r="P16" s="38">
        <f t="shared" si="4"/>
        <v>0.70115850300825999</v>
      </c>
      <c r="Q16" s="137" t="s">
        <v>376</v>
      </c>
      <c r="R16" s="24"/>
      <c r="S16" s="24"/>
      <c r="T16" s="5"/>
      <c r="U16" s="5"/>
      <c r="V16" s="5"/>
      <c r="W16" s="5"/>
      <c r="X16" s="5"/>
      <c r="Y16" s="5"/>
    </row>
    <row r="17" spans="1:25" s="67" customFormat="1" ht="15" customHeight="1">
      <c r="A17" s="54">
        <v>10</v>
      </c>
      <c r="B17" s="53">
        <v>9</v>
      </c>
      <c r="C17" s="182" t="s">
        <v>265</v>
      </c>
      <c r="D17" s="182" t="s">
        <v>159</v>
      </c>
      <c r="E17" s="182" t="s">
        <v>57</v>
      </c>
      <c r="F17" s="128">
        <v>39592</v>
      </c>
      <c r="G17" s="137" t="s">
        <v>278</v>
      </c>
      <c r="H17" s="1" t="s">
        <v>412</v>
      </c>
      <c r="I17" s="99">
        <v>24</v>
      </c>
      <c r="J17" s="9">
        <f t="shared" si="0"/>
        <v>7.741935483870968</v>
      </c>
      <c r="K17" s="47">
        <v>7.5</v>
      </c>
      <c r="L17" s="9">
        <f t="shared" si="1"/>
        <v>30</v>
      </c>
      <c r="M17" s="47">
        <v>38.86</v>
      </c>
      <c r="N17" s="9">
        <f t="shared" si="2"/>
        <v>32.197632527020076</v>
      </c>
      <c r="O17" s="37">
        <f t="shared" si="3"/>
        <v>69.939568010891037</v>
      </c>
      <c r="P17" s="65">
        <f t="shared" si="4"/>
        <v>0.6993956801089104</v>
      </c>
      <c r="Q17" s="137" t="s">
        <v>381</v>
      </c>
      <c r="R17" s="66"/>
      <c r="S17" s="66"/>
      <c r="T17" s="68"/>
      <c r="U17" s="68"/>
      <c r="V17" s="68"/>
      <c r="W17" s="68"/>
      <c r="X17" s="68"/>
      <c r="Y17" s="68"/>
    </row>
    <row r="18" spans="1:25" s="3" customFormat="1" ht="15" customHeight="1">
      <c r="A18" s="54">
        <v>11</v>
      </c>
      <c r="B18" s="53">
        <v>9</v>
      </c>
      <c r="C18" s="182" t="s">
        <v>269</v>
      </c>
      <c r="D18" s="182" t="s">
        <v>56</v>
      </c>
      <c r="E18" s="182" t="s">
        <v>57</v>
      </c>
      <c r="F18" s="148">
        <v>39459</v>
      </c>
      <c r="G18" s="153" t="s">
        <v>124</v>
      </c>
      <c r="H18" s="1" t="s">
        <v>412</v>
      </c>
      <c r="I18" s="46">
        <v>16</v>
      </c>
      <c r="J18" s="9">
        <f t="shared" si="0"/>
        <v>5.161290322580645</v>
      </c>
      <c r="K18" s="47">
        <v>8.8000000000000007</v>
      </c>
      <c r="L18" s="9">
        <f t="shared" si="1"/>
        <v>35.200000000000003</v>
      </c>
      <c r="M18" s="47">
        <v>43.03</v>
      </c>
      <c r="N18" s="9">
        <f t="shared" si="2"/>
        <v>29.077387868928653</v>
      </c>
      <c r="O18" s="37">
        <f t="shared" si="3"/>
        <v>69.438678191509297</v>
      </c>
      <c r="P18" s="65">
        <f t="shared" si="4"/>
        <v>0.69438678191509295</v>
      </c>
      <c r="Q18" s="137" t="s">
        <v>362</v>
      </c>
      <c r="R18" s="24"/>
      <c r="S18" s="24"/>
      <c r="T18" s="5"/>
      <c r="U18" s="5"/>
      <c r="V18" s="5"/>
      <c r="W18" s="5"/>
      <c r="X18" s="5"/>
      <c r="Y18" s="5"/>
    </row>
    <row r="19" spans="1:25" ht="15" customHeight="1">
      <c r="A19" s="54">
        <v>12</v>
      </c>
      <c r="B19" s="53">
        <v>9</v>
      </c>
      <c r="C19" s="188" t="s">
        <v>268</v>
      </c>
      <c r="D19" s="188" t="s">
        <v>97</v>
      </c>
      <c r="E19" s="188" t="s">
        <v>177</v>
      </c>
      <c r="F19" s="157">
        <v>39463</v>
      </c>
      <c r="G19" s="141" t="s">
        <v>118</v>
      </c>
      <c r="H19" s="1" t="s">
        <v>412</v>
      </c>
      <c r="I19" s="46">
        <v>23.5</v>
      </c>
      <c r="J19" s="9">
        <f t="shared" si="0"/>
        <v>7.580645161290323</v>
      </c>
      <c r="K19" s="47">
        <v>8</v>
      </c>
      <c r="L19" s="9">
        <f t="shared" si="1"/>
        <v>32</v>
      </c>
      <c r="M19" s="47">
        <v>44.79</v>
      </c>
      <c r="N19" s="9">
        <f t="shared" si="2"/>
        <v>27.934806876534942</v>
      </c>
      <c r="O19" s="37">
        <f t="shared" si="3"/>
        <v>67.51545203782527</v>
      </c>
      <c r="P19" s="65">
        <f t="shared" si="4"/>
        <v>0.67515452037825274</v>
      </c>
      <c r="Q19" s="154" t="s">
        <v>361</v>
      </c>
      <c r="R19" s="24"/>
      <c r="S19" s="24"/>
      <c r="T19" s="6"/>
      <c r="U19" s="6"/>
      <c r="V19" s="6"/>
      <c r="W19" s="6"/>
      <c r="X19" s="6"/>
      <c r="Y19" s="6"/>
    </row>
    <row r="20" spans="1:25" ht="15" customHeight="1">
      <c r="A20" s="54">
        <v>13</v>
      </c>
      <c r="B20" s="53">
        <v>9</v>
      </c>
      <c r="C20" s="137" t="s">
        <v>249</v>
      </c>
      <c r="D20" s="137" t="s">
        <v>250</v>
      </c>
      <c r="E20" s="137" t="s">
        <v>90</v>
      </c>
      <c r="F20" s="148">
        <v>39744</v>
      </c>
      <c r="G20" s="137" t="s">
        <v>196</v>
      </c>
      <c r="H20" s="119"/>
      <c r="I20" s="40">
        <v>11.5</v>
      </c>
      <c r="J20" s="9">
        <f t="shared" si="0"/>
        <v>3.7096774193548385</v>
      </c>
      <c r="K20" s="124">
        <v>7.8</v>
      </c>
      <c r="L20" s="9">
        <f t="shared" si="1"/>
        <v>31.2</v>
      </c>
      <c r="M20" s="124">
        <v>40.869999999999997</v>
      </c>
      <c r="N20" s="9">
        <f t="shared" si="2"/>
        <v>30.614142402740399</v>
      </c>
      <c r="O20" s="44">
        <f t="shared" si="3"/>
        <v>65.523819822095234</v>
      </c>
      <c r="P20" s="121">
        <f t="shared" si="4"/>
        <v>0.65523819822095231</v>
      </c>
      <c r="Q20" s="137" t="s">
        <v>373</v>
      </c>
      <c r="R20" s="24"/>
      <c r="S20" s="24"/>
      <c r="T20" s="5"/>
      <c r="U20" s="5"/>
      <c r="V20" s="5"/>
      <c r="W20" s="5"/>
      <c r="X20" s="5"/>
      <c r="Y20" s="5"/>
    </row>
    <row r="21" spans="1:25" ht="15" customHeight="1">
      <c r="A21" s="54">
        <v>14</v>
      </c>
      <c r="B21" s="53">
        <v>9</v>
      </c>
      <c r="C21" s="154" t="s">
        <v>211</v>
      </c>
      <c r="D21" s="154" t="s">
        <v>44</v>
      </c>
      <c r="E21" s="154" t="s">
        <v>48</v>
      </c>
      <c r="F21" s="157">
        <v>39822</v>
      </c>
      <c r="G21" s="135" t="s">
        <v>275</v>
      </c>
      <c r="H21" s="54"/>
      <c r="I21" s="40">
        <v>9.5</v>
      </c>
      <c r="J21" s="9">
        <f t="shared" si="0"/>
        <v>3.064516129032258</v>
      </c>
      <c r="K21" s="124">
        <v>7.8</v>
      </c>
      <c r="L21" s="9">
        <f t="shared" si="1"/>
        <v>31.2</v>
      </c>
      <c r="M21" s="124">
        <v>42.48</v>
      </c>
      <c r="N21" s="9">
        <f t="shared" si="2"/>
        <v>29.453860640301322</v>
      </c>
      <c r="O21" s="44">
        <f t="shared" si="3"/>
        <v>63.718376769333581</v>
      </c>
      <c r="P21" s="121">
        <f t="shared" si="4"/>
        <v>0.63718376769333585</v>
      </c>
      <c r="Q21" s="135" t="s">
        <v>365</v>
      </c>
      <c r="R21" s="24"/>
      <c r="S21" s="24"/>
      <c r="T21" s="6"/>
      <c r="U21" s="6"/>
      <c r="V21" s="6"/>
      <c r="W21" s="6"/>
      <c r="X21" s="6"/>
      <c r="Y21" s="6"/>
    </row>
    <row r="22" spans="1:25" ht="15" customHeight="1">
      <c r="A22" s="54">
        <v>15</v>
      </c>
      <c r="B22" s="53">
        <v>9</v>
      </c>
      <c r="C22" s="135" t="s">
        <v>209</v>
      </c>
      <c r="D22" s="135" t="s">
        <v>159</v>
      </c>
      <c r="E22" s="135" t="s">
        <v>42</v>
      </c>
      <c r="F22" s="147">
        <v>39629</v>
      </c>
      <c r="G22" s="135" t="s">
        <v>114</v>
      </c>
      <c r="H22" s="54"/>
      <c r="I22" s="99">
        <v>22.5</v>
      </c>
      <c r="J22" s="9">
        <f t="shared" si="0"/>
        <v>7.258064516129032</v>
      </c>
      <c r="K22" s="47">
        <v>7.5</v>
      </c>
      <c r="L22" s="9">
        <f t="shared" si="1"/>
        <v>30</v>
      </c>
      <c r="M22" s="47">
        <v>49.89</v>
      </c>
      <c r="N22" s="9">
        <f t="shared" si="2"/>
        <v>25.079174183203047</v>
      </c>
      <c r="O22" s="37">
        <f t="shared" si="3"/>
        <v>62.337238699332076</v>
      </c>
      <c r="P22" s="38">
        <f t="shared" si="4"/>
        <v>0.62337238699332076</v>
      </c>
      <c r="Q22" s="135" t="s">
        <v>364</v>
      </c>
      <c r="R22" s="24"/>
      <c r="S22" s="24"/>
      <c r="T22" s="6"/>
      <c r="U22" s="6"/>
      <c r="V22" s="6"/>
      <c r="W22" s="6"/>
      <c r="X22" s="6"/>
      <c r="Y22" s="6"/>
    </row>
    <row r="23" spans="1:25" ht="15" customHeight="1">
      <c r="A23" s="54">
        <v>16</v>
      </c>
      <c r="B23" s="120">
        <v>9</v>
      </c>
      <c r="C23" s="135" t="s">
        <v>256</v>
      </c>
      <c r="D23" s="135" t="s">
        <v>97</v>
      </c>
      <c r="E23" s="135" t="s">
        <v>257</v>
      </c>
      <c r="F23" s="147">
        <v>39731</v>
      </c>
      <c r="G23" s="135" t="s">
        <v>195</v>
      </c>
      <c r="H23" s="119"/>
      <c r="I23" s="41">
        <v>16.5</v>
      </c>
      <c r="J23" s="9">
        <f t="shared" si="0"/>
        <v>5.32258064516129</v>
      </c>
      <c r="K23" s="124">
        <v>8.5</v>
      </c>
      <c r="L23" s="9">
        <f t="shared" si="1"/>
        <v>34</v>
      </c>
      <c r="M23" s="124">
        <v>57.49</v>
      </c>
      <c r="N23" s="9">
        <f t="shared" si="2"/>
        <v>21.763785006088014</v>
      </c>
      <c r="O23" s="44">
        <f t="shared" si="3"/>
        <v>61.086365651249302</v>
      </c>
      <c r="P23" s="121">
        <f t="shared" si="4"/>
        <v>0.61086365651249297</v>
      </c>
      <c r="Q23" s="135" t="s">
        <v>381</v>
      </c>
      <c r="R23" s="24"/>
      <c r="S23" s="24"/>
      <c r="T23" s="6"/>
      <c r="U23" s="6"/>
      <c r="V23" s="6"/>
      <c r="W23" s="6"/>
      <c r="X23" s="6"/>
      <c r="Y23" s="6"/>
    </row>
    <row r="24" spans="1:25" ht="15" customHeight="1">
      <c r="A24" s="54">
        <v>17</v>
      </c>
      <c r="B24" s="53">
        <v>9</v>
      </c>
      <c r="C24" s="135" t="s">
        <v>247</v>
      </c>
      <c r="D24" s="135" t="s">
        <v>56</v>
      </c>
      <c r="E24" s="135" t="s">
        <v>248</v>
      </c>
      <c r="F24" s="148">
        <v>39595</v>
      </c>
      <c r="G24" s="135" t="s">
        <v>120</v>
      </c>
      <c r="H24" s="69"/>
      <c r="I24" s="105">
        <v>11</v>
      </c>
      <c r="J24" s="9">
        <f t="shared" si="0"/>
        <v>3.5483870967741935</v>
      </c>
      <c r="K24" s="64">
        <v>4.2</v>
      </c>
      <c r="L24" s="9">
        <f t="shared" si="1"/>
        <v>16.8</v>
      </c>
      <c r="M24" s="64">
        <v>31.52</v>
      </c>
      <c r="N24" s="9">
        <f t="shared" si="2"/>
        <v>39.695431472081218</v>
      </c>
      <c r="O24" s="37">
        <f t="shared" si="3"/>
        <v>60.043818568855414</v>
      </c>
      <c r="P24" s="65">
        <f t="shared" si="4"/>
        <v>0.60043818568855412</v>
      </c>
      <c r="Q24" s="135" t="s">
        <v>369</v>
      </c>
      <c r="R24" s="24"/>
      <c r="S24" s="24"/>
      <c r="T24" s="6"/>
      <c r="U24" s="6"/>
    </row>
    <row r="25" spans="1:25" ht="15" customHeight="1">
      <c r="A25" s="54">
        <v>18</v>
      </c>
      <c r="B25" s="53">
        <v>9</v>
      </c>
      <c r="C25" s="137" t="s">
        <v>251</v>
      </c>
      <c r="D25" s="137" t="s">
        <v>252</v>
      </c>
      <c r="E25" s="137" t="s">
        <v>253</v>
      </c>
      <c r="F25" s="148">
        <v>39727</v>
      </c>
      <c r="G25" s="137" t="s">
        <v>194</v>
      </c>
      <c r="H25" s="119"/>
      <c r="I25" s="41">
        <v>7.5</v>
      </c>
      <c r="J25" s="9">
        <f t="shared" si="0"/>
        <v>2.4193548387096775</v>
      </c>
      <c r="K25" s="124">
        <v>6.9</v>
      </c>
      <c r="L25" s="9">
        <f t="shared" si="1"/>
        <v>27.6</v>
      </c>
      <c r="M25" s="124">
        <v>45.76</v>
      </c>
      <c r="N25" s="9">
        <f t="shared" si="2"/>
        <v>27.342657342657343</v>
      </c>
      <c r="O25" s="44">
        <f t="shared" si="3"/>
        <v>57.362012181367021</v>
      </c>
      <c r="P25" s="121">
        <f t="shared" si="4"/>
        <v>0.57362012181367017</v>
      </c>
      <c r="Q25" s="137" t="s">
        <v>371</v>
      </c>
      <c r="R25" s="24"/>
      <c r="S25" s="24"/>
      <c r="T25" s="6"/>
      <c r="U25" s="6"/>
    </row>
    <row r="26" spans="1:25" ht="15" customHeight="1">
      <c r="A26" s="54">
        <v>19</v>
      </c>
      <c r="B26" s="53">
        <v>9</v>
      </c>
      <c r="C26" s="135" t="s">
        <v>259</v>
      </c>
      <c r="D26" s="135" t="s">
        <v>260</v>
      </c>
      <c r="E26" s="135" t="s">
        <v>48</v>
      </c>
      <c r="F26" s="148">
        <v>39836</v>
      </c>
      <c r="G26" s="135" t="s">
        <v>120</v>
      </c>
      <c r="H26" s="69"/>
      <c r="I26" s="105">
        <v>5</v>
      </c>
      <c r="J26" s="9">
        <f t="shared" si="0"/>
        <v>1.6129032258064515</v>
      </c>
      <c r="K26" s="47">
        <v>7.6</v>
      </c>
      <c r="L26" s="9">
        <f t="shared" si="1"/>
        <v>30.4</v>
      </c>
      <c r="M26" s="47">
        <v>49.47</v>
      </c>
      <c r="N26" s="9">
        <f t="shared" si="2"/>
        <v>25.292096219931274</v>
      </c>
      <c r="O26" s="37">
        <f t="shared" si="3"/>
        <v>57.304999445737721</v>
      </c>
      <c r="P26" s="65">
        <f t="shared" si="4"/>
        <v>0.57304999445737725</v>
      </c>
      <c r="Q26" s="135" t="s">
        <v>369</v>
      </c>
      <c r="R26" s="24"/>
      <c r="S26" s="24"/>
      <c r="T26" s="6"/>
      <c r="U26" s="6"/>
    </row>
    <row r="27" spans="1:25" ht="15" customHeight="1">
      <c r="A27" s="54">
        <v>20</v>
      </c>
      <c r="B27" s="53">
        <v>9</v>
      </c>
      <c r="C27" s="153" t="s">
        <v>227</v>
      </c>
      <c r="D27" s="153" t="s">
        <v>137</v>
      </c>
      <c r="E27" s="153" t="s">
        <v>228</v>
      </c>
      <c r="F27" s="156">
        <v>39702</v>
      </c>
      <c r="G27" s="153" t="s">
        <v>276</v>
      </c>
      <c r="H27" s="54"/>
      <c r="I27" s="99">
        <v>11.5</v>
      </c>
      <c r="J27" s="9">
        <f t="shared" si="0"/>
        <v>3.7096774193548385</v>
      </c>
      <c r="K27" s="47">
        <v>4.2</v>
      </c>
      <c r="L27" s="9">
        <f t="shared" si="1"/>
        <v>16.8</v>
      </c>
      <c r="M27" s="47">
        <v>36.909999999999997</v>
      </c>
      <c r="N27" s="9">
        <f t="shared" si="2"/>
        <v>33.898672446491467</v>
      </c>
      <c r="O27" s="37">
        <f t="shared" si="3"/>
        <v>54.408349865846304</v>
      </c>
      <c r="P27" s="38">
        <f t="shared" si="4"/>
        <v>0.54408349865846306</v>
      </c>
      <c r="Q27" s="153" t="s">
        <v>375</v>
      </c>
      <c r="R27" s="24"/>
      <c r="S27" s="24"/>
      <c r="T27" s="6"/>
      <c r="U27" s="6"/>
    </row>
    <row r="28" spans="1:25" ht="15" customHeight="1">
      <c r="A28" s="54">
        <v>21</v>
      </c>
      <c r="B28" s="53">
        <v>9</v>
      </c>
      <c r="C28" s="135" t="s">
        <v>222</v>
      </c>
      <c r="D28" s="135" t="s">
        <v>38</v>
      </c>
      <c r="E28" s="135" t="s">
        <v>156</v>
      </c>
      <c r="F28" s="147">
        <v>39714</v>
      </c>
      <c r="G28" s="135" t="s">
        <v>125</v>
      </c>
      <c r="H28" s="54"/>
      <c r="I28" s="41">
        <v>12</v>
      </c>
      <c r="J28" s="9">
        <f t="shared" si="0"/>
        <v>3.870967741935484</v>
      </c>
      <c r="K28" s="47">
        <v>5.6</v>
      </c>
      <c r="L28" s="9">
        <f t="shared" si="1"/>
        <v>22.4</v>
      </c>
      <c r="M28" s="47">
        <v>45.03</v>
      </c>
      <c r="N28" s="9">
        <f t="shared" si="2"/>
        <v>27.785920497446146</v>
      </c>
      <c r="O28" s="37">
        <f t="shared" si="3"/>
        <v>54.056888239381628</v>
      </c>
      <c r="P28" s="38">
        <f t="shared" si="4"/>
        <v>0.54056888239381629</v>
      </c>
      <c r="Q28" s="137" t="s">
        <v>372</v>
      </c>
      <c r="R28" s="24"/>
      <c r="S28" s="24"/>
      <c r="T28" s="6"/>
      <c r="U28" s="6"/>
    </row>
    <row r="29" spans="1:25" ht="15" customHeight="1">
      <c r="A29" s="54">
        <v>22</v>
      </c>
      <c r="B29" s="53">
        <v>9</v>
      </c>
      <c r="C29" s="153" t="s">
        <v>266</v>
      </c>
      <c r="D29" s="153" t="s">
        <v>267</v>
      </c>
      <c r="E29" s="153" t="s">
        <v>90</v>
      </c>
      <c r="F29" s="156">
        <v>39805</v>
      </c>
      <c r="G29" s="141" t="s">
        <v>118</v>
      </c>
      <c r="H29" s="46"/>
      <c r="I29" s="46">
        <v>8.5</v>
      </c>
      <c r="J29" s="9">
        <f t="shared" si="0"/>
        <v>2.7419354838709675</v>
      </c>
      <c r="K29" s="47">
        <v>5.2</v>
      </c>
      <c r="L29" s="9">
        <f t="shared" si="1"/>
        <v>20.8</v>
      </c>
      <c r="M29" s="47">
        <v>43.04</v>
      </c>
      <c r="N29" s="9">
        <f t="shared" si="2"/>
        <v>29.070631970260223</v>
      </c>
      <c r="O29" s="37">
        <f t="shared" si="3"/>
        <v>52.612567454131195</v>
      </c>
      <c r="P29" s="65">
        <f t="shared" si="4"/>
        <v>0.52612567454131198</v>
      </c>
      <c r="Q29" s="153" t="s">
        <v>361</v>
      </c>
      <c r="R29" s="24"/>
      <c r="S29" s="24"/>
      <c r="T29" s="6"/>
      <c r="U29" s="6"/>
    </row>
    <row r="30" spans="1:25" ht="15" customHeight="1">
      <c r="A30" s="54">
        <v>23</v>
      </c>
      <c r="B30" s="53">
        <v>9</v>
      </c>
      <c r="C30" s="153" t="s">
        <v>238</v>
      </c>
      <c r="D30" s="153" t="s">
        <v>239</v>
      </c>
      <c r="E30" s="153" t="s">
        <v>57</v>
      </c>
      <c r="F30" s="148">
        <v>39936</v>
      </c>
      <c r="G30" s="153" t="s">
        <v>124</v>
      </c>
      <c r="H30" s="54"/>
      <c r="I30" s="100">
        <v>15.5</v>
      </c>
      <c r="J30" s="9">
        <f t="shared" si="0"/>
        <v>5</v>
      </c>
      <c r="K30" s="47">
        <v>4.0999999999999996</v>
      </c>
      <c r="L30" s="9">
        <f t="shared" si="1"/>
        <v>16.399999999999999</v>
      </c>
      <c r="M30" s="47">
        <v>40.29</v>
      </c>
      <c r="N30" s="9">
        <f t="shared" si="2"/>
        <v>31.054852320675106</v>
      </c>
      <c r="O30" s="37">
        <f t="shared" si="3"/>
        <v>52.454852320675101</v>
      </c>
      <c r="P30" s="38">
        <f t="shared" si="4"/>
        <v>0.52454852320675105</v>
      </c>
      <c r="Q30" s="137" t="s">
        <v>376</v>
      </c>
      <c r="R30" s="24"/>
      <c r="S30" s="24"/>
      <c r="T30" s="6"/>
      <c r="U30" s="6"/>
    </row>
    <row r="31" spans="1:25" ht="15" customHeight="1">
      <c r="A31" s="54">
        <v>24</v>
      </c>
      <c r="B31" s="53">
        <v>9</v>
      </c>
      <c r="C31" s="153" t="s">
        <v>208</v>
      </c>
      <c r="D31" s="153" t="s">
        <v>56</v>
      </c>
      <c r="E31" s="153" t="s">
        <v>57</v>
      </c>
      <c r="F31" s="148">
        <v>39657</v>
      </c>
      <c r="G31" s="153" t="s">
        <v>124</v>
      </c>
      <c r="H31" s="54"/>
      <c r="I31" s="99">
        <v>13</v>
      </c>
      <c r="J31" s="9">
        <f t="shared" si="0"/>
        <v>4.193548387096774</v>
      </c>
      <c r="K31" s="49">
        <v>5.0999999999999996</v>
      </c>
      <c r="L31" s="9">
        <f t="shared" si="1"/>
        <v>20.399999999999999</v>
      </c>
      <c r="M31" s="49">
        <v>45.79</v>
      </c>
      <c r="N31" s="9">
        <f t="shared" si="2"/>
        <v>27.324743393754098</v>
      </c>
      <c r="O31" s="37">
        <f t="shared" si="3"/>
        <v>51.918291780850872</v>
      </c>
      <c r="P31" s="38">
        <f t="shared" si="4"/>
        <v>0.51918291780850867</v>
      </c>
      <c r="Q31" s="137" t="s">
        <v>362</v>
      </c>
      <c r="R31" s="24"/>
      <c r="S31" s="24"/>
      <c r="T31" s="6"/>
      <c r="U31" s="6"/>
    </row>
    <row r="32" spans="1:25" ht="15" customHeight="1">
      <c r="A32" s="54">
        <v>25</v>
      </c>
      <c r="B32" s="120">
        <v>9</v>
      </c>
      <c r="C32" s="153" t="s">
        <v>205</v>
      </c>
      <c r="D32" s="153" t="s">
        <v>155</v>
      </c>
      <c r="E32" s="153" t="s">
        <v>177</v>
      </c>
      <c r="F32" s="148">
        <v>39675</v>
      </c>
      <c r="G32" s="153" t="s">
        <v>124</v>
      </c>
      <c r="H32" s="54"/>
      <c r="I32" s="99">
        <v>17.5</v>
      </c>
      <c r="J32" s="9">
        <f t="shared" si="0"/>
        <v>5.645161290322581</v>
      </c>
      <c r="K32" s="47">
        <v>5.6</v>
      </c>
      <c r="L32" s="9">
        <f t="shared" si="1"/>
        <v>22.4</v>
      </c>
      <c r="M32" s="47">
        <v>53.48</v>
      </c>
      <c r="N32" s="9">
        <f t="shared" si="2"/>
        <v>23.395661929693347</v>
      </c>
      <c r="O32" s="37">
        <f t="shared" si="3"/>
        <v>51.440823220015929</v>
      </c>
      <c r="P32" s="38">
        <f t="shared" si="4"/>
        <v>0.5144082322001593</v>
      </c>
      <c r="Q32" s="137" t="s">
        <v>362</v>
      </c>
      <c r="R32" s="24"/>
      <c r="S32" s="24"/>
      <c r="T32" s="6"/>
      <c r="U32" s="6"/>
    </row>
    <row r="33" spans="1:25" ht="15" customHeight="1">
      <c r="A33" s="54">
        <v>26</v>
      </c>
      <c r="B33" s="53">
        <v>9</v>
      </c>
      <c r="C33" s="135" t="s">
        <v>232</v>
      </c>
      <c r="D33" s="135" t="s">
        <v>133</v>
      </c>
      <c r="E33" s="135" t="s">
        <v>233</v>
      </c>
      <c r="F33" s="147">
        <v>39676</v>
      </c>
      <c r="G33" s="137" t="s">
        <v>277</v>
      </c>
      <c r="H33" s="14"/>
      <c r="I33" s="99">
        <v>9</v>
      </c>
      <c r="J33" s="9">
        <f t="shared" si="0"/>
        <v>2.903225806451613</v>
      </c>
      <c r="K33" s="47">
        <v>7.2</v>
      </c>
      <c r="L33" s="9">
        <f t="shared" si="1"/>
        <v>28.8</v>
      </c>
      <c r="M33" s="47">
        <v>64.67</v>
      </c>
      <c r="N33" s="9">
        <f t="shared" si="2"/>
        <v>19.347456316684706</v>
      </c>
      <c r="O33" s="37">
        <f t="shared" si="3"/>
        <v>51.050682123136319</v>
      </c>
      <c r="P33" s="38">
        <f t="shared" si="4"/>
        <v>0.51050682123136315</v>
      </c>
      <c r="Q33" s="135" t="s">
        <v>377</v>
      </c>
      <c r="R33" s="24"/>
      <c r="S33" s="24"/>
      <c r="T33" s="6"/>
      <c r="U33" s="6"/>
    </row>
    <row r="34" spans="1:25" ht="15" customHeight="1">
      <c r="A34" s="54">
        <v>27</v>
      </c>
      <c r="B34" s="53">
        <v>9</v>
      </c>
      <c r="C34" s="136" t="s">
        <v>219</v>
      </c>
      <c r="D34" s="136" t="s">
        <v>142</v>
      </c>
      <c r="E34" s="136" t="s">
        <v>220</v>
      </c>
      <c r="F34" s="158">
        <v>39628</v>
      </c>
      <c r="G34" s="136" t="s">
        <v>123</v>
      </c>
      <c r="H34" s="54"/>
      <c r="I34" s="99">
        <v>11.5</v>
      </c>
      <c r="J34" s="9">
        <f t="shared" si="0"/>
        <v>3.7096774193548385</v>
      </c>
      <c r="K34" s="47">
        <v>7.2</v>
      </c>
      <c r="L34" s="9">
        <f t="shared" si="1"/>
        <v>28.8</v>
      </c>
      <c r="M34" s="47">
        <v>69.489999999999995</v>
      </c>
      <c r="N34" s="9">
        <f t="shared" si="2"/>
        <v>18.005468412721257</v>
      </c>
      <c r="O34" s="37">
        <f t="shared" si="3"/>
        <v>50.515145832076094</v>
      </c>
      <c r="P34" s="38">
        <f t="shared" si="4"/>
        <v>0.50515145832076092</v>
      </c>
      <c r="Q34" s="136" t="s">
        <v>370</v>
      </c>
      <c r="R34" s="24"/>
      <c r="S34" s="24"/>
      <c r="T34" s="6"/>
      <c r="U34" s="6"/>
    </row>
    <row r="35" spans="1:25" ht="15" customHeight="1">
      <c r="A35" s="54">
        <v>28</v>
      </c>
      <c r="B35" s="53">
        <v>9</v>
      </c>
      <c r="C35" s="153" t="s">
        <v>203</v>
      </c>
      <c r="D35" s="153" t="s">
        <v>204</v>
      </c>
      <c r="E35" s="153" t="s">
        <v>80</v>
      </c>
      <c r="F35" s="148">
        <v>39677</v>
      </c>
      <c r="G35" s="153" t="s">
        <v>124</v>
      </c>
      <c r="H35" s="54"/>
      <c r="I35" s="99">
        <v>13.5</v>
      </c>
      <c r="J35" s="9">
        <f t="shared" si="0"/>
        <v>4.354838709677419</v>
      </c>
      <c r="K35" s="47">
        <v>4</v>
      </c>
      <c r="L35" s="9">
        <f t="shared" si="1"/>
        <v>16</v>
      </c>
      <c r="M35" s="47">
        <v>42.18</v>
      </c>
      <c r="N35" s="9">
        <f t="shared" si="2"/>
        <v>29.6633475580844</v>
      </c>
      <c r="O35" s="37">
        <f t="shared" si="3"/>
        <v>50.01818626776182</v>
      </c>
      <c r="P35" s="38">
        <f t="shared" si="4"/>
        <v>0.50018186267761822</v>
      </c>
      <c r="Q35" s="137" t="s">
        <v>362</v>
      </c>
      <c r="R35" s="24"/>
      <c r="S35" s="24"/>
      <c r="T35" s="6"/>
      <c r="U35" s="6"/>
    </row>
    <row r="36" spans="1:25" ht="15" customHeight="1">
      <c r="A36" s="54">
        <v>29</v>
      </c>
      <c r="B36" s="53">
        <v>9</v>
      </c>
      <c r="C36" s="137" t="s">
        <v>270</v>
      </c>
      <c r="D36" s="137" t="s">
        <v>271</v>
      </c>
      <c r="E36" s="137" t="s">
        <v>57</v>
      </c>
      <c r="F36" s="148">
        <v>39637</v>
      </c>
      <c r="G36" s="153" t="s">
        <v>124</v>
      </c>
      <c r="H36" s="46"/>
      <c r="I36" s="46">
        <v>10.5</v>
      </c>
      <c r="J36" s="9">
        <f t="shared" si="0"/>
        <v>3.3870967741935485</v>
      </c>
      <c r="K36" s="47">
        <v>5.4</v>
      </c>
      <c r="L36" s="9">
        <f t="shared" si="1"/>
        <v>21.6</v>
      </c>
      <c r="M36" s="47">
        <v>50.62</v>
      </c>
      <c r="N36" s="9">
        <f t="shared" si="2"/>
        <v>24.717502963255633</v>
      </c>
      <c r="O36" s="37">
        <f t="shared" si="3"/>
        <v>49.704599737449186</v>
      </c>
      <c r="P36" s="65">
        <f t="shared" si="4"/>
        <v>0.49704599737449184</v>
      </c>
      <c r="Q36" s="137" t="s">
        <v>362</v>
      </c>
      <c r="R36" s="24"/>
      <c r="S36" s="24"/>
      <c r="T36" s="6"/>
      <c r="U36" s="6"/>
    </row>
    <row r="37" spans="1:25" s="123" customFormat="1" ht="15" customHeight="1">
      <c r="A37" s="54">
        <v>30</v>
      </c>
      <c r="B37" s="120">
        <v>9</v>
      </c>
      <c r="C37" s="135" t="s">
        <v>218</v>
      </c>
      <c r="D37" s="135" t="s">
        <v>135</v>
      </c>
      <c r="E37" s="135" t="s">
        <v>62</v>
      </c>
      <c r="F37" s="147">
        <v>39670</v>
      </c>
      <c r="G37" s="135" t="s">
        <v>120</v>
      </c>
      <c r="H37" s="69"/>
      <c r="I37" s="40">
        <v>8</v>
      </c>
      <c r="J37" s="9">
        <f t="shared" si="0"/>
        <v>2.5806451612903225</v>
      </c>
      <c r="K37" s="47">
        <v>4.8</v>
      </c>
      <c r="L37" s="9">
        <f t="shared" si="1"/>
        <v>19.2</v>
      </c>
      <c r="M37" s="47">
        <v>50.07</v>
      </c>
      <c r="N37" s="9">
        <f t="shared" si="2"/>
        <v>24.989015378470143</v>
      </c>
      <c r="O37" s="37">
        <f t="shared" si="3"/>
        <v>46.769660539760466</v>
      </c>
      <c r="P37" s="38">
        <f t="shared" si="4"/>
        <v>0.46769660539760466</v>
      </c>
      <c r="Q37" s="135" t="s">
        <v>369</v>
      </c>
      <c r="R37" s="126"/>
      <c r="S37" s="126"/>
      <c r="T37" s="122"/>
      <c r="U37" s="122"/>
    </row>
    <row r="38" spans="1:25" s="123" customFormat="1" ht="15" customHeight="1">
      <c r="A38" s="54">
        <v>31</v>
      </c>
      <c r="B38" s="120">
        <v>9</v>
      </c>
      <c r="C38" s="136" t="s">
        <v>254</v>
      </c>
      <c r="D38" s="136" t="s">
        <v>95</v>
      </c>
      <c r="E38" s="136" t="s">
        <v>164</v>
      </c>
      <c r="F38" s="158">
        <v>39611</v>
      </c>
      <c r="G38" s="136" t="s">
        <v>123</v>
      </c>
      <c r="H38" s="119"/>
      <c r="I38" s="41">
        <v>16</v>
      </c>
      <c r="J38" s="9">
        <f t="shared" si="0"/>
        <v>5.161290322580645</v>
      </c>
      <c r="K38" s="124">
        <v>4.2</v>
      </c>
      <c r="L38" s="9">
        <f t="shared" si="1"/>
        <v>16.8</v>
      </c>
      <c r="M38" s="124">
        <v>53.46</v>
      </c>
      <c r="N38" s="9">
        <f t="shared" si="2"/>
        <v>23.404414515525627</v>
      </c>
      <c r="O38" s="44">
        <f t="shared" si="3"/>
        <v>45.365704838106268</v>
      </c>
      <c r="P38" s="121">
        <f t="shared" si="4"/>
        <v>0.45365704838106269</v>
      </c>
      <c r="Q38" s="136" t="s">
        <v>380</v>
      </c>
      <c r="R38" s="126"/>
      <c r="S38" s="126"/>
      <c r="T38" s="122"/>
      <c r="U38" s="122"/>
    </row>
    <row r="39" spans="1:25" s="123" customFormat="1" ht="15" customHeight="1">
      <c r="A39" s="54">
        <v>32</v>
      </c>
      <c r="B39" s="120">
        <v>9</v>
      </c>
      <c r="C39" s="137" t="s">
        <v>199</v>
      </c>
      <c r="D39" s="137" t="s">
        <v>133</v>
      </c>
      <c r="E39" s="137" t="s">
        <v>83</v>
      </c>
      <c r="F39" s="148">
        <v>40025</v>
      </c>
      <c r="G39" s="153" t="s">
        <v>273</v>
      </c>
      <c r="H39" s="54"/>
      <c r="I39" s="40">
        <v>27.5</v>
      </c>
      <c r="J39" s="9">
        <f t="shared" si="0"/>
        <v>8.870967741935484</v>
      </c>
      <c r="K39" s="49">
        <v>2.5</v>
      </c>
      <c r="L39" s="9">
        <f t="shared" si="1"/>
        <v>10</v>
      </c>
      <c r="M39" s="47">
        <v>48.99</v>
      </c>
      <c r="N39" s="9">
        <f t="shared" si="2"/>
        <v>25.539906103286384</v>
      </c>
      <c r="O39" s="37">
        <f t="shared" si="3"/>
        <v>44.410873845221872</v>
      </c>
      <c r="P39" s="38">
        <f t="shared" si="4"/>
        <v>0.44410873845221871</v>
      </c>
      <c r="Q39" s="153" t="s">
        <v>360</v>
      </c>
      <c r="R39" s="126"/>
      <c r="S39" s="126"/>
      <c r="T39" s="122"/>
      <c r="U39" s="122"/>
    </row>
    <row r="40" spans="1:25" s="123" customFormat="1" ht="15" customHeight="1">
      <c r="A40" s="54">
        <v>33</v>
      </c>
      <c r="B40" s="120">
        <v>9</v>
      </c>
      <c r="C40" s="155" t="s">
        <v>214</v>
      </c>
      <c r="D40" s="155" t="s">
        <v>272</v>
      </c>
      <c r="E40" s="155" t="s">
        <v>215</v>
      </c>
      <c r="F40" s="156">
        <v>39623</v>
      </c>
      <c r="G40" s="155" t="s">
        <v>116</v>
      </c>
      <c r="H40" s="54"/>
      <c r="I40" s="99">
        <v>12</v>
      </c>
      <c r="J40" s="9">
        <f t="shared" si="0"/>
        <v>3.870967741935484</v>
      </c>
      <c r="K40" s="47">
        <v>4</v>
      </c>
      <c r="L40" s="9">
        <f t="shared" si="1"/>
        <v>16</v>
      </c>
      <c r="M40" s="47">
        <v>53.43</v>
      </c>
      <c r="N40" s="9">
        <f t="shared" si="2"/>
        <v>23.417555680329404</v>
      </c>
      <c r="O40" s="37">
        <f t="shared" si="3"/>
        <v>43.288523422264888</v>
      </c>
      <c r="P40" s="38">
        <f t="shared" si="4"/>
        <v>0.43288523422264885</v>
      </c>
      <c r="Q40" s="155" t="s">
        <v>367</v>
      </c>
      <c r="R40" s="126"/>
      <c r="S40" s="126"/>
      <c r="T40" s="122"/>
      <c r="U40" s="122"/>
    </row>
    <row r="41" spans="1:25" s="123" customFormat="1" ht="15" customHeight="1">
      <c r="A41" s="54">
        <v>34</v>
      </c>
      <c r="B41" s="120">
        <v>9</v>
      </c>
      <c r="C41" s="135" t="s">
        <v>263</v>
      </c>
      <c r="D41" s="135" t="s">
        <v>78</v>
      </c>
      <c r="E41" s="135" t="s">
        <v>264</v>
      </c>
      <c r="F41" s="148">
        <v>39731</v>
      </c>
      <c r="G41" s="135" t="s">
        <v>120</v>
      </c>
      <c r="H41" s="170"/>
      <c r="I41" s="99">
        <v>15</v>
      </c>
      <c r="J41" s="9">
        <f t="shared" si="0"/>
        <v>4.838709677419355</v>
      </c>
      <c r="K41" s="47">
        <v>2.6</v>
      </c>
      <c r="L41" s="9">
        <f t="shared" si="1"/>
        <v>10.4</v>
      </c>
      <c r="M41" s="47">
        <v>46.5</v>
      </c>
      <c r="N41" s="9">
        <f t="shared" si="2"/>
        <v>26.907526881720432</v>
      </c>
      <c r="O41" s="37">
        <f t="shared" si="3"/>
        <v>42.146236559139787</v>
      </c>
      <c r="P41" s="65">
        <f t="shared" si="4"/>
        <v>0.42146236559139788</v>
      </c>
      <c r="Q41" s="135" t="s">
        <v>363</v>
      </c>
      <c r="R41" s="126"/>
      <c r="S41" s="126"/>
      <c r="T41" s="122"/>
      <c r="U41" s="122"/>
    </row>
    <row r="42" spans="1:25" s="123" customFormat="1" ht="15" customHeight="1">
      <c r="A42" s="54">
        <v>35</v>
      </c>
      <c r="B42" s="120">
        <v>9</v>
      </c>
      <c r="C42" s="135" t="s">
        <v>243</v>
      </c>
      <c r="D42" s="135" t="s">
        <v>244</v>
      </c>
      <c r="E42" s="135" t="s">
        <v>80</v>
      </c>
      <c r="F42" s="147">
        <v>39897</v>
      </c>
      <c r="G42" s="135" t="s">
        <v>125</v>
      </c>
      <c r="H42" s="14"/>
      <c r="I42" s="99">
        <v>12.5</v>
      </c>
      <c r="J42" s="9">
        <f t="shared" si="0"/>
        <v>4.032258064516129</v>
      </c>
      <c r="K42" s="47">
        <v>2.6</v>
      </c>
      <c r="L42" s="9">
        <f t="shared" si="1"/>
        <v>10.4</v>
      </c>
      <c r="M42" s="47">
        <v>48.17</v>
      </c>
      <c r="N42" s="9">
        <f t="shared" si="2"/>
        <v>25.974673033008095</v>
      </c>
      <c r="O42" s="37">
        <f t="shared" si="3"/>
        <v>40.406931097524222</v>
      </c>
      <c r="P42" s="38">
        <f t="shared" si="4"/>
        <v>0.40406931097524224</v>
      </c>
      <c r="Q42" s="137" t="s">
        <v>372</v>
      </c>
      <c r="R42" s="126"/>
      <c r="S42" s="126"/>
      <c r="T42" s="122"/>
      <c r="U42" s="122"/>
    </row>
    <row r="43" spans="1:25" ht="15" customHeight="1">
      <c r="A43" s="54">
        <v>36</v>
      </c>
      <c r="B43" s="53">
        <v>9</v>
      </c>
      <c r="C43" s="135" t="s">
        <v>240</v>
      </c>
      <c r="D43" s="135" t="s">
        <v>241</v>
      </c>
      <c r="E43" s="135" t="s">
        <v>242</v>
      </c>
      <c r="F43" s="147">
        <v>39722</v>
      </c>
      <c r="G43" s="135" t="s">
        <v>114</v>
      </c>
      <c r="H43" s="189"/>
      <c r="I43" s="105">
        <v>13.5</v>
      </c>
      <c r="J43" s="9">
        <f t="shared" si="0"/>
        <v>4.354838709677419</v>
      </c>
      <c r="K43" s="64">
        <v>5.0999999999999996</v>
      </c>
      <c r="L43" s="9">
        <f t="shared" si="1"/>
        <v>20.399999999999999</v>
      </c>
      <c r="M43" s="64">
        <v>88.76</v>
      </c>
      <c r="N43" s="9">
        <f t="shared" si="2"/>
        <v>14.096439837764759</v>
      </c>
      <c r="O43" s="190">
        <f t="shared" si="3"/>
        <v>38.851278547442178</v>
      </c>
      <c r="P43" s="65">
        <f t="shared" si="4"/>
        <v>0.38851278547442175</v>
      </c>
      <c r="Q43" s="135" t="s">
        <v>364</v>
      </c>
      <c r="R43" s="24"/>
      <c r="S43" s="24"/>
      <c r="T43" s="6"/>
      <c r="U43" s="6"/>
    </row>
    <row r="44" spans="1:25" ht="15" customHeight="1">
      <c r="A44" s="54">
        <v>37</v>
      </c>
      <c r="B44" s="53">
        <v>9</v>
      </c>
      <c r="C44" s="136" t="s">
        <v>245</v>
      </c>
      <c r="D44" s="136" t="s">
        <v>246</v>
      </c>
      <c r="E44" s="136" t="s">
        <v>80</v>
      </c>
      <c r="F44" s="158">
        <v>39712</v>
      </c>
      <c r="G44" s="136" t="s">
        <v>123</v>
      </c>
      <c r="H44" s="170"/>
      <c r="I44" s="105">
        <v>8.5</v>
      </c>
      <c r="J44" s="9">
        <f t="shared" si="0"/>
        <v>2.7419354838709675</v>
      </c>
      <c r="K44" s="47">
        <v>3.4</v>
      </c>
      <c r="L44" s="9">
        <f t="shared" si="1"/>
        <v>13.6</v>
      </c>
      <c r="M44" s="47">
        <v>55.94</v>
      </c>
      <c r="N44" s="9">
        <f t="shared" si="2"/>
        <v>22.366821594565607</v>
      </c>
      <c r="O44" s="37">
        <f t="shared" si="3"/>
        <v>38.708757078436577</v>
      </c>
      <c r="P44" s="38">
        <f t="shared" si="4"/>
        <v>0.38708757078436579</v>
      </c>
      <c r="Q44" s="136" t="s">
        <v>370</v>
      </c>
      <c r="R44" s="24"/>
      <c r="S44" s="24"/>
      <c r="T44" s="6"/>
      <c r="U44" s="6"/>
    </row>
    <row r="45" spans="1:25" s="17" customFormat="1" ht="15" customHeight="1">
      <c r="A45" s="54">
        <v>38</v>
      </c>
      <c r="B45" s="53">
        <v>9</v>
      </c>
      <c r="C45" s="137" t="s">
        <v>225</v>
      </c>
      <c r="D45" s="137" t="s">
        <v>226</v>
      </c>
      <c r="E45" s="137"/>
      <c r="F45" s="150">
        <v>39823</v>
      </c>
      <c r="G45" s="135" t="s">
        <v>116</v>
      </c>
      <c r="H45" s="54"/>
      <c r="I45" s="99">
        <v>17</v>
      </c>
      <c r="J45" s="9">
        <f t="shared" si="0"/>
        <v>5.4838709677419351</v>
      </c>
      <c r="K45" s="47">
        <v>2.4</v>
      </c>
      <c r="L45" s="9">
        <f t="shared" si="1"/>
        <v>9.6</v>
      </c>
      <c r="M45" s="47">
        <v>60.37</v>
      </c>
      <c r="N45" s="9">
        <f t="shared" si="2"/>
        <v>20.725525923471924</v>
      </c>
      <c r="O45" s="37">
        <f t="shared" si="3"/>
        <v>35.809396891213858</v>
      </c>
      <c r="P45" s="38">
        <f t="shared" si="4"/>
        <v>0.35809396891213857</v>
      </c>
      <c r="Q45" s="137" t="s">
        <v>374</v>
      </c>
      <c r="R45" s="66"/>
      <c r="S45" s="66"/>
      <c r="T45" s="68"/>
      <c r="U45" s="68"/>
    </row>
    <row r="46" spans="1:25" ht="15" customHeight="1">
      <c r="A46" s="54">
        <v>39</v>
      </c>
      <c r="B46" s="53">
        <v>9</v>
      </c>
      <c r="C46" s="135" t="s">
        <v>227</v>
      </c>
      <c r="D46" s="135" t="s">
        <v>61</v>
      </c>
      <c r="E46" s="135" t="s">
        <v>62</v>
      </c>
      <c r="F46" s="147">
        <v>39667</v>
      </c>
      <c r="G46" s="135" t="s">
        <v>120</v>
      </c>
      <c r="H46" s="54"/>
      <c r="I46" s="100">
        <v>14.5</v>
      </c>
      <c r="J46" s="9">
        <f t="shared" si="0"/>
        <v>4.67741935483871</v>
      </c>
      <c r="K46" s="47"/>
      <c r="L46" s="9">
        <f t="shared" si="1"/>
        <v>0</v>
      </c>
      <c r="M46" s="47">
        <v>41.21</v>
      </c>
      <c r="N46" s="9">
        <f t="shared" si="2"/>
        <v>30.361562727493329</v>
      </c>
      <c r="O46" s="37">
        <f t="shared" si="3"/>
        <v>35.038982082332041</v>
      </c>
      <c r="P46" s="38">
        <f t="shared" si="4"/>
        <v>0.35038982082332043</v>
      </c>
      <c r="Q46" s="135" t="s">
        <v>369</v>
      </c>
      <c r="R46" s="24"/>
      <c r="S46" s="24"/>
      <c r="T46" s="6"/>
      <c r="U46" s="6"/>
    </row>
    <row r="47" spans="1:25" ht="15" customHeight="1">
      <c r="A47" s="54">
        <v>40</v>
      </c>
      <c r="B47" s="53">
        <v>9</v>
      </c>
      <c r="C47" s="136" t="s">
        <v>98</v>
      </c>
      <c r="D47" s="136" t="s">
        <v>82</v>
      </c>
      <c r="E47" s="136" t="s">
        <v>48</v>
      </c>
      <c r="F47" s="158">
        <v>39746</v>
      </c>
      <c r="G47" s="136" t="s">
        <v>123</v>
      </c>
      <c r="H47" s="119"/>
      <c r="I47" s="41">
        <v>12.5</v>
      </c>
      <c r="J47" s="9">
        <f t="shared" si="0"/>
        <v>4.032258064516129</v>
      </c>
      <c r="K47" s="124">
        <v>1.8</v>
      </c>
      <c r="L47" s="9">
        <f t="shared" si="1"/>
        <v>7.2</v>
      </c>
      <c r="M47" s="124">
        <v>55.52</v>
      </c>
      <c r="N47" s="9">
        <f t="shared" si="2"/>
        <v>22.536023054755042</v>
      </c>
      <c r="O47" s="44">
        <f t="shared" si="3"/>
        <v>33.768281119271172</v>
      </c>
      <c r="P47" s="121">
        <f t="shared" si="4"/>
        <v>0.33768281119271171</v>
      </c>
      <c r="Q47" s="136" t="s">
        <v>370</v>
      </c>
      <c r="R47" s="24"/>
      <c r="S47" s="24"/>
      <c r="T47" s="6"/>
      <c r="U47" s="6"/>
    </row>
    <row r="48" spans="1:25" ht="15" customHeight="1">
      <c r="A48" s="54">
        <v>41</v>
      </c>
      <c r="B48" s="53">
        <v>9</v>
      </c>
      <c r="C48" s="137" t="s">
        <v>69</v>
      </c>
      <c r="D48" s="137" t="s">
        <v>131</v>
      </c>
      <c r="E48" s="137" t="s">
        <v>221</v>
      </c>
      <c r="F48" s="148">
        <v>40022</v>
      </c>
      <c r="G48" s="137" t="s">
        <v>194</v>
      </c>
      <c r="H48" s="54"/>
      <c r="I48" s="99">
        <v>8</v>
      </c>
      <c r="J48" s="9">
        <f t="shared" si="0"/>
        <v>2.5806451612903225</v>
      </c>
      <c r="K48" s="47">
        <v>2</v>
      </c>
      <c r="L48" s="9">
        <f t="shared" si="1"/>
        <v>8</v>
      </c>
      <c r="M48" s="47">
        <v>58.18</v>
      </c>
      <c r="N48" s="9">
        <f t="shared" si="2"/>
        <v>21.505672052251633</v>
      </c>
      <c r="O48" s="37">
        <f t="shared" si="3"/>
        <v>32.086317213541953</v>
      </c>
      <c r="P48" s="38">
        <f t="shared" si="4"/>
        <v>0.32086317213541954</v>
      </c>
      <c r="Q48" s="137" t="s">
        <v>371</v>
      </c>
      <c r="R48" s="24"/>
      <c r="S48" s="24"/>
      <c r="T48" s="6"/>
      <c r="U48" s="6"/>
      <c r="V48" s="6"/>
      <c r="W48" s="6"/>
      <c r="X48" s="6"/>
      <c r="Y48" s="6"/>
    </row>
    <row r="49" spans="1:25" ht="15" customHeight="1">
      <c r="A49" s="54">
        <v>42</v>
      </c>
      <c r="B49" s="53">
        <v>9</v>
      </c>
      <c r="C49" s="137" t="s">
        <v>236</v>
      </c>
      <c r="D49" s="137" t="s">
        <v>237</v>
      </c>
      <c r="E49" s="137" t="s">
        <v>220</v>
      </c>
      <c r="F49" s="148">
        <v>39772</v>
      </c>
      <c r="G49" s="153" t="s">
        <v>273</v>
      </c>
      <c r="H49" s="14"/>
      <c r="I49" s="99">
        <v>14.5</v>
      </c>
      <c r="J49" s="9">
        <f t="shared" si="0"/>
        <v>4.67741935483871</v>
      </c>
      <c r="K49" s="47"/>
      <c r="L49" s="9">
        <f t="shared" si="1"/>
        <v>0</v>
      </c>
      <c r="M49" s="47">
        <v>52.05</v>
      </c>
      <c r="N49" s="9">
        <f t="shared" si="2"/>
        <v>24.038424591738714</v>
      </c>
      <c r="O49" s="37">
        <f t="shared" si="3"/>
        <v>28.715843946577422</v>
      </c>
      <c r="P49" s="38">
        <f t="shared" si="4"/>
        <v>0.28715843946577424</v>
      </c>
      <c r="Q49" s="153" t="s">
        <v>378</v>
      </c>
      <c r="R49" s="24"/>
      <c r="S49" s="24"/>
      <c r="T49" s="6"/>
      <c r="U49" s="6"/>
    </row>
    <row r="50" spans="1:25" ht="15" customHeight="1">
      <c r="A50" s="54">
        <v>43</v>
      </c>
      <c r="B50" s="53">
        <v>9</v>
      </c>
      <c r="C50" s="137" t="s">
        <v>255</v>
      </c>
      <c r="D50" s="137" t="s">
        <v>92</v>
      </c>
      <c r="E50" s="137" t="s">
        <v>57</v>
      </c>
      <c r="F50" s="148">
        <v>39584</v>
      </c>
      <c r="G50" s="135" t="s">
        <v>125</v>
      </c>
      <c r="H50" s="119"/>
      <c r="I50" s="41">
        <v>12</v>
      </c>
      <c r="J50" s="9">
        <f t="shared" si="0"/>
        <v>3.870967741935484</v>
      </c>
      <c r="K50" s="124">
        <v>0</v>
      </c>
      <c r="L50" s="9">
        <f t="shared" si="1"/>
        <v>0</v>
      </c>
      <c r="M50" s="124">
        <v>60.33</v>
      </c>
      <c r="N50" s="9">
        <f t="shared" si="2"/>
        <v>20.739267362837726</v>
      </c>
      <c r="O50" s="44">
        <f t="shared" si="3"/>
        <v>24.61023510477321</v>
      </c>
      <c r="P50" s="121">
        <f t="shared" si="4"/>
        <v>0.24610235104773209</v>
      </c>
      <c r="Q50" s="137" t="s">
        <v>372</v>
      </c>
      <c r="R50" s="24"/>
      <c r="S50" s="24"/>
      <c r="T50" s="6"/>
      <c r="U50" s="6"/>
    </row>
    <row r="51" spans="1:25" ht="15" customHeight="1">
      <c r="A51" s="54">
        <v>44</v>
      </c>
      <c r="B51" s="53">
        <v>9</v>
      </c>
      <c r="C51" s="153" t="s">
        <v>359</v>
      </c>
      <c r="D51" s="153" t="s">
        <v>159</v>
      </c>
      <c r="E51" s="153" t="s">
        <v>138</v>
      </c>
      <c r="F51" s="148">
        <v>39894</v>
      </c>
      <c r="G51" s="137" t="s">
        <v>277</v>
      </c>
      <c r="H51" s="54"/>
      <c r="I51" s="100">
        <v>17</v>
      </c>
      <c r="J51" s="9"/>
      <c r="K51" s="47">
        <v>0</v>
      </c>
      <c r="L51" s="9">
        <f t="shared" si="1"/>
        <v>0</v>
      </c>
      <c r="M51" s="47">
        <v>56.89</v>
      </c>
      <c r="N51" s="9">
        <f t="shared" si="2"/>
        <v>21.993320442960098</v>
      </c>
      <c r="O51" s="37">
        <f t="shared" si="3"/>
        <v>21.993320442960098</v>
      </c>
      <c r="P51" s="38">
        <f t="shared" si="4"/>
        <v>0.21993320442960099</v>
      </c>
      <c r="Q51" s="135" t="s">
        <v>382</v>
      </c>
      <c r="R51" s="24"/>
      <c r="S51" s="24"/>
      <c r="T51" s="6"/>
      <c r="U51" s="6"/>
      <c r="V51" s="6"/>
      <c r="W51" s="6"/>
      <c r="X51" s="6"/>
      <c r="Y51" s="6"/>
    </row>
    <row r="52" spans="1:25" s="3" customFormat="1" ht="15" customHeight="1">
      <c r="A52" s="54">
        <v>45</v>
      </c>
      <c r="B52" s="53">
        <v>9</v>
      </c>
      <c r="C52" s="135" t="s">
        <v>212</v>
      </c>
      <c r="D52" s="135" t="s">
        <v>213</v>
      </c>
      <c r="E52" s="135" t="s">
        <v>177</v>
      </c>
      <c r="F52" s="149">
        <v>39450</v>
      </c>
      <c r="G52" s="135" t="s">
        <v>117</v>
      </c>
      <c r="H52" s="54"/>
      <c r="I52" s="99">
        <v>14</v>
      </c>
      <c r="J52" s="9">
        <f>$U$7*I52/$U$8</f>
        <v>4.5161290322580649</v>
      </c>
      <c r="K52" s="47"/>
      <c r="L52" s="9">
        <f t="shared" si="1"/>
        <v>0</v>
      </c>
      <c r="M52" s="47" t="s">
        <v>410</v>
      </c>
      <c r="N52" s="9" t="e">
        <f t="shared" si="2"/>
        <v>#VALUE!</v>
      </c>
      <c r="O52" s="37" t="e">
        <f t="shared" si="3"/>
        <v>#VALUE!</v>
      </c>
      <c r="P52" s="38" t="e">
        <f t="shared" si="4"/>
        <v>#VALUE!</v>
      </c>
      <c r="Q52" s="135" t="s">
        <v>366</v>
      </c>
      <c r="R52" s="24"/>
      <c r="S52" s="24"/>
      <c r="T52" s="6"/>
      <c r="U52" s="6"/>
      <c r="V52" s="6"/>
      <c r="W52" s="6"/>
      <c r="X52" s="6"/>
      <c r="Y52" s="6"/>
    </row>
    <row r="53" spans="1:25" ht="15" customHeight="1">
      <c r="A53" s="54">
        <v>46</v>
      </c>
      <c r="B53" s="53">
        <v>9</v>
      </c>
      <c r="C53" s="135" t="s">
        <v>234</v>
      </c>
      <c r="D53" s="135" t="s">
        <v>155</v>
      </c>
      <c r="E53" s="135" t="s">
        <v>235</v>
      </c>
      <c r="F53" s="149">
        <v>39578</v>
      </c>
      <c r="G53" s="135" t="s">
        <v>117</v>
      </c>
      <c r="H53" s="69"/>
      <c r="I53" s="99">
        <v>15</v>
      </c>
      <c r="J53" s="9">
        <f>$U$7*I53/$U$8</f>
        <v>4.838709677419355</v>
      </c>
      <c r="K53" s="47"/>
      <c r="L53" s="9">
        <f t="shared" si="1"/>
        <v>0</v>
      </c>
      <c r="M53" s="47" t="s">
        <v>410</v>
      </c>
      <c r="N53" s="9" t="e">
        <f t="shared" si="2"/>
        <v>#VALUE!</v>
      </c>
      <c r="O53" s="37" t="e">
        <f t="shared" si="3"/>
        <v>#VALUE!</v>
      </c>
      <c r="P53" s="38" t="e">
        <f t="shared" si="4"/>
        <v>#VALUE!</v>
      </c>
      <c r="Q53" s="135" t="s">
        <v>366</v>
      </c>
      <c r="R53" s="24"/>
      <c r="S53" s="24"/>
      <c r="T53" s="6"/>
      <c r="U53" s="6"/>
    </row>
    <row r="54" spans="1:25" ht="15" customHeight="1">
      <c r="R54" s="24"/>
      <c r="S54" s="24"/>
      <c r="T54" s="6"/>
      <c r="U54" s="6"/>
    </row>
    <row r="55" spans="1:25" ht="15" customHeight="1">
      <c r="A55" s="55"/>
      <c r="B55" s="55"/>
      <c r="C55" s="32"/>
      <c r="D55" s="32"/>
      <c r="E55" s="32"/>
      <c r="F55" s="32"/>
      <c r="G55" s="32"/>
      <c r="H55" s="32"/>
      <c r="I55" s="79"/>
      <c r="J55" s="32"/>
      <c r="K55" s="32"/>
      <c r="L55" s="32"/>
      <c r="M55" s="32"/>
      <c r="N55" s="32"/>
      <c r="O55" s="32"/>
      <c r="P55" s="32"/>
      <c r="R55" s="24"/>
      <c r="S55" s="24"/>
      <c r="T55" s="6"/>
      <c r="U55" s="6"/>
      <c r="V55" s="6"/>
      <c r="W55" s="6"/>
      <c r="X55" s="6"/>
      <c r="Y55" s="6"/>
    </row>
    <row r="56" spans="1:25" ht="15" customHeight="1">
      <c r="A56" s="55"/>
      <c r="B56" s="55"/>
      <c r="C56" s="32"/>
      <c r="D56" s="32"/>
      <c r="E56" s="32"/>
      <c r="F56" s="32"/>
      <c r="G56" s="32"/>
      <c r="H56" s="32"/>
      <c r="I56" s="79"/>
      <c r="J56" s="32"/>
      <c r="K56" s="32"/>
      <c r="L56" s="32"/>
      <c r="M56" s="32"/>
      <c r="N56" s="32"/>
      <c r="O56" s="32"/>
      <c r="P56" s="32"/>
      <c r="R56" s="24"/>
      <c r="S56" s="24"/>
      <c r="T56" s="6"/>
      <c r="U56" s="6"/>
    </row>
    <row r="57" spans="1:25" ht="15" customHeight="1">
      <c r="A57" s="55"/>
      <c r="B57" s="55"/>
      <c r="C57" s="32"/>
      <c r="D57" s="32"/>
      <c r="E57" s="229" t="s">
        <v>357</v>
      </c>
      <c r="F57" s="229"/>
      <c r="G57" s="229"/>
      <c r="H57" s="229"/>
      <c r="I57" s="229"/>
      <c r="J57" s="32"/>
      <c r="K57" s="32"/>
      <c r="L57" s="32"/>
      <c r="M57" s="32"/>
      <c r="N57" s="32"/>
      <c r="O57" s="32"/>
      <c r="P57" s="32"/>
      <c r="R57" s="24"/>
      <c r="S57" s="24"/>
      <c r="T57" s="6"/>
      <c r="U57" s="6"/>
    </row>
    <row r="58" spans="1:25" ht="15" customHeight="1">
      <c r="A58" s="55"/>
      <c r="B58" s="55"/>
      <c r="C58" s="32"/>
      <c r="D58" s="32"/>
      <c r="E58" s="32"/>
      <c r="F58" s="32"/>
      <c r="G58" s="32"/>
      <c r="H58" s="32"/>
      <c r="I58" s="79"/>
      <c r="J58" s="32"/>
      <c r="K58" s="32"/>
      <c r="L58" s="32"/>
      <c r="M58" s="32"/>
      <c r="N58" s="32"/>
      <c r="O58" s="32"/>
      <c r="P58" s="32"/>
      <c r="R58" s="24"/>
      <c r="S58" s="24"/>
      <c r="T58" s="6"/>
      <c r="U58" s="6"/>
      <c r="V58" s="6"/>
      <c r="W58" s="6"/>
      <c r="X58" s="6"/>
      <c r="Y58" s="6"/>
    </row>
    <row r="59" spans="1:25" ht="15" customHeight="1">
      <c r="A59" s="55"/>
      <c r="B59" s="55"/>
      <c r="C59" s="32"/>
      <c r="D59" s="32"/>
      <c r="E59" s="32"/>
      <c r="F59" s="32"/>
      <c r="G59" s="32"/>
      <c r="H59" s="32"/>
      <c r="I59" s="79"/>
      <c r="J59" s="32"/>
      <c r="K59" s="32"/>
      <c r="L59" s="32"/>
      <c r="M59" s="32"/>
      <c r="N59" s="32"/>
      <c r="O59" s="32"/>
      <c r="P59" s="32"/>
      <c r="R59" s="24"/>
      <c r="S59" s="24"/>
      <c r="T59" s="6"/>
      <c r="U59" s="6"/>
    </row>
    <row r="60" spans="1:25" ht="15" customHeight="1">
      <c r="A60" s="55"/>
      <c r="B60" s="55"/>
      <c r="C60" s="32"/>
      <c r="D60" s="32"/>
      <c r="E60" s="32"/>
      <c r="F60" s="32"/>
      <c r="G60" s="32"/>
      <c r="H60" s="32"/>
      <c r="I60" s="79"/>
      <c r="J60" s="32"/>
      <c r="K60" s="32"/>
      <c r="L60" s="32"/>
      <c r="M60" s="32"/>
      <c r="N60" s="32"/>
      <c r="O60" s="32"/>
      <c r="P60" s="32"/>
      <c r="R60" s="24"/>
      <c r="S60" s="24"/>
      <c r="T60" s="6"/>
      <c r="U60" s="6"/>
    </row>
    <row r="61" spans="1:25" ht="15" customHeight="1">
      <c r="A61" s="55"/>
      <c r="B61" s="55"/>
      <c r="C61" s="32"/>
      <c r="D61" s="32"/>
      <c r="E61" s="32"/>
      <c r="F61" s="32"/>
      <c r="G61" s="32"/>
      <c r="H61" s="32"/>
      <c r="I61" s="79"/>
      <c r="J61" s="32"/>
      <c r="K61" s="32"/>
      <c r="L61" s="32"/>
      <c r="M61" s="32"/>
      <c r="N61" s="32"/>
      <c r="O61" s="32"/>
      <c r="P61" s="32"/>
      <c r="R61" s="24"/>
      <c r="S61" s="24"/>
      <c r="T61" s="6"/>
      <c r="U61" s="6"/>
      <c r="V61" s="6"/>
      <c r="W61" s="6"/>
      <c r="X61" s="6"/>
      <c r="Y61" s="6"/>
    </row>
    <row r="62" spans="1:25" ht="15" customHeight="1">
      <c r="A62" s="55"/>
      <c r="B62" s="55"/>
      <c r="C62" s="32"/>
      <c r="D62" s="32"/>
      <c r="E62" s="32"/>
      <c r="F62" s="32"/>
      <c r="G62" s="32"/>
      <c r="H62" s="32"/>
      <c r="I62" s="79"/>
      <c r="J62" s="32"/>
      <c r="K62" s="32"/>
      <c r="L62" s="32"/>
      <c r="M62" s="32"/>
      <c r="N62" s="32"/>
      <c r="O62" s="32"/>
      <c r="P62" s="32"/>
      <c r="R62" s="24"/>
      <c r="S62" s="24"/>
      <c r="T62" s="6"/>
      <c r="U62" s="6"/>
    </row>
    <row r="63" spans="1:25" ht="15" customHeight="1">
      <c r="A63" s="55"/>
      <c r="B63" s="55"/>
      <c r="C63" s="32"/>
      <c r="D63" s="32"/>
      <c r="E63" s="32"/>
      <c r="F63" s="32"/>
      <c r="G63" s="32"/>
      <c r="H63" s="32"/>
      <c r="I63" s="79"/>
      <c r="J63" s="32"/>
      <c r="K63" s="32"/>
      <c r="L63" s="32"/>
      <c r="M63" s="32"/>
      <c r="N63" s="32"/>
      <c r="O63" s="32"/>
      <c r="P63" s="32"/>
      <c r="R63" s="24"/>
      <c r="S63" s="24"/>
      <c r="T63" s="6"/>
      <c r="U63" s="6"/>
    </row>
    <row r="64" spans="1:25" ht="15" customHeight="1">
      <c r="A64" s="55"/>
      <c r="B64" s="55"/>
      <c r="C64" s="32"/>
      <c r="D64" s="32"/>
      <c r="E64" s="32"/>
      <c r="F64" s="32"/>
      <c r="G64" s="32"/>
      <c r="H64" s="32"/>
      <c r="I64" s="79"/>
      <c r="J64" s="32"/>
      <c r="K64" s="32"/>
      <c r="L64" s="32"/>
      <c r="M64" s="32"/>
      <c r="N64" s="32"/>
      <c r="O64" s="32"/>
      <c r="P64" s="32"/>
      <c r="R64" s="24"/>
      <c r="S64" s="24"/>
      <c r="T64" s="6"/>
      <c r="U64" s="6"/>
      <c r="V64" s="6"/>
      <c r="W64" s="6"/>
      <c r="X64" s="6"/>
      <c r="Y64" s="6"/>
    </row>
    <row r="65" spans="1:21" ht="15" customHeight="1">
      <c r="A65" s="55"/>
      <c r="B65" s="55"/>
      <c r="C65" s="32"/>
      <c r="D65" s="32"/>
      <c r="E65" s="32"/>
      <c r="F65" s="32"/>
      <c r="G65" s="32"/>
      <c r="H65" s="32"/>
      <c r="I65" s="79"/>
      <c r="J65" s="32"/>
      <c r="K65" s="32"/>
      <c r="L65" s="32"/>
      <c r="M65" s="32"/>
      <c r="N65" s="32"/>
      <c r="O65" s="32"/>
      <c r="P65" s="32"/>
      <c r="R65" s="24"/>
      <c r="S65" s="24"/>
      <c r="T65" s="6"/>
      <c r="U65" s="6"/>
    </row>
    <row r="66" spans="1:21" ht="15" customHeight="1">
      <c r="A66" s="55"/>
      <c r="B66" s="55"/>
      <c r="C66" s="32"/>
      <c r="D66" s="32"/>
      <c r="E66" s="32"/>
      <c r="F66" s="32"/>
      <c r="G66" s="32"/>
      <c r="H66" s="32"/>
      <c r="I66" s="79"/>
      <c r="J66" s="32"/>
      <c r="K66" s="32"/>
      <c r="L66" s="32"/>
      <c r="M66" s="32"/>
      <c r="N66" s="32"/>
      <c r="O66" s="32"/>
      <c r="P66" s="32"/>
      <c r="R66" s="24"/>
      <c r="S66" s="24"/>
      <c r="T66" s="6"/>
      <c r="U66" s="6"/>
    </row>
    <row r="67" spans="1:21" ht="15" customHeight="1">
      <c r="A67" s="55"/>
      <c r="B67" s="55"/>
      <c r="C67" s="32"/>
      <c r="D67" s="32"/>
      <c r="E67" s="32"/>
      <c r="F67" s="32"/>
      <c r="G67" s="32"/>
      <c r="H67" s="32"/>
      <c r="I67" s="79"/>
      <c r="J67" s="32"/>
      <c r="K67" s="32"/>
      <c r="L67" s="32"/>
      <c r="M67" s="32"/>
      <c r="N67" s="32"/>
      <c r="O67" s="32"/>
      <c r="P67" s="32"/>
      <c r="R67" s="24"/>
      <c r="S67" s="24"/>
      <c r="T67" s="6"/>
      <c r="U67" s="6"/>
    </row>
    <row r="68" spans="1:21" ht="15" customHeight="1">
      <c r="A68" s="55"/>
      <c r="B68" s="55"/>
      <c r="C68" s="32"/>
      <c r="D68" s="32"/>
      <c r="E68" s="32"/>
      <c r="F68" s="32"/>
      <c r="G68" s="32"/>
      <c r="H68" s="32"/>
      <c r="I68" s="79"/>
      <c r="J68" s="32"/>
      <c r="K68" s="32"/>
      <c r="L68" s="32"/>
      <c r="M68" s="32"/>
      <c r="N68" s="32"/>
      <c r="O68" s="32"/>
      <c r="P68" s="32"/>
      <c r="R68" s="24"/>
      <c r="S68" s="24"/>
      <c r="T68" s="6"/>
      <c r="U68" s="6"/>
    </row>
    <row r="69" spans="1:21" ht="15" customHeight="1">
      <c r="A69" s="55"/>
      <c r="B69" s="55"/>
      <c r="C69" s="32"/>
      <c r="D69" s="32"/>
      <c r="E69" s="32"/>
      <c r="F69" s="32"/>
      <c r="G69" s="32"/>
      <c r="H69" s="32"/>
      <c r="I69" s="79"/>
      <c r="J69" s="32"/>
      <c r="K69" s="32"/>
      <c r="L69" s="32"/>
      <c r="M69" s="32"/>
      <c r="N69" s="32"/>
      <c r="O69" s="32"/>
      <c r="P69" s="32"/>
      <c r="R69" s="24"/>
      <c r="S69" s="24"/>
      <c r="T69" s="6"/>
      <c r="U69" s="6"/>
    </row>
    <row r="70" spans="1:21" ht="15" customHeight="1">
      <c r="A70" s="55"/>
      <c r="B70" s="55"/>
      <c r="C70" s="32"/>
      <c r="D70" s="32"/>
      <c r="E70" s="32"/>
      <c r="F70" s="32" t="s">
        <v>23</v>
      </c>
      <c r="G70" s="32"/>
      <c r="H70" s="32"/>
      <c r="I70" s="79"/>
      <c r="J70" s="32"/>
      <c r="K70" s="32"/>
      <c r="L70" s="32"/>
      <c r="M70" s="32"/>
      <c r="N70" s="32"/>
      <c r="O70" s="32"/>
      <c r="P70" s="32"/>
      <c r="R70" s="24"/>
      <c r="S70" s="24"/>
      <c r="T70" s="6"/>
      <c r="U70" s="6"/>
    </row>
    <row r="71" spans="1:21" ht="15" customHeight="1">
      <c r="A71" s="55"/>
      <c r="B71" s="55"/>
      <c r="C71" s="32"/>
      <c r="D71" s="32"/>
      <c r="E71" s="32"/>
      <c r="F71" s="32"/>
      <c r="G71" s="32"/>
      <c r="H71" s="32"/>
      <c r="I71" s="79"/>
      <c r="J71" s="32"/>
      <c r="K71" s="32"/>
      <c r="L71" s="32"/>
      <c r="M71" s="32"/>
      <c r="N71" s="32"/>
      <c r="O71" s="32"/>
      <c r="P71" s="32"/>
      <c r="R71" s="24"/>
      <c r="S71" s="24"/>
      <c r="T71" s="6"/>
      <c r="U71" s="6"/>
    </row>
    <row r="72" spans="1:21" ht="15" customHeight="1">
      <c r="A72" s="55"/>
      <c r="B72" s="97"/>
      <c r="C72" s="32"/>
      <c r="D72" s="32"/>
      <c r="E72" s="32"/>
      <c r="F72" s="32"/>
      <c r="G72" s="32"/>
      <c r="H72" s="32"/>
      <c r="I72" s="39"/>
      <c r="J72" s="32"/>
      <c r="L72" s="32"/>
      <c r="M72" s="32"/>
      <c r="N72" s="32"/>
      <c r="O72" s="32"/>
      <c r="P72" s="32"/>
      <c r="R72" s="24"/>
      <c r="S72" s="24"/>
    </row>
    <row r="73" spans="1:21" ht="15" customHeight="1">
      <c r="R73" s="24"/>
      <c r="S73" s="24"/>
      <c r="T73" s="6"/>
      <c r="U73" s="6"/>
    </row>
    <row r="74" spans="1:21" ht="15" customHeight="1">
      <c r="R74" s="24"/>
      <c r="S74" s="24"/>
      <c r="T74" s="6"/>
      <c r="U74" s="6"/>
    </row>
    <row r="75" spans="1:21" ht="15" customHeight="1">
      <c r="R75" s="24"/>
      <c r="S75" s="24"/>
      <c r="T75" s="6"/>
      <c r="U75" s="6"/>
    </row>
    <row r="76" spans="1:21" ht="15" customHeight="1">
      <c r="R76" s="24"/>
      <c r="S76" s="24"/>
      <c r="T76" s="6"/>
      <c r="U76" s="6"/>
    </row>
    <row r="77" spans="1:21" ht="15" customHeight="1">
      <c r="R77" s="24"/>
      <c r="S77" s="24"/>
    </row>
  </sheetData>
  <autoFilter ref="A6:Q45">
    <filterColumn colId="8" showButton="0"/>
    <filterColumn colId="10" showButton="0"/>
    <filterColumn colId="12" showButton="0"/>
    <sortState ref="A9:Y63">
      <sortCondition descending="1" ref="O6:O63"/>
    </sortState>
  </autoFilter>
  <sortState ref="C8:Q51">
    <sortCondition descending="1" ref="P8:P51"/>
    <sortCondition ref="C8:C51"/>
  </sortState>
  <mergeCells count="18">
    <mergeCell ref="E57:I57"/>
    <mergeCell ref="A2:P2"/>
    <mergeCell ref="A3:P3"/>
    <mergeCell ref="A4:P4"/>
    <mergeCell ref="A6:A7"/>
    <mergeCell ref="B6:B7"/>
    <mergeCell ref="F6:F7"/>
    <mergeCell ref="G6:G7"/>
    <mergeCell ref="H6:H7"/>
    <mergeCell ref="M6:N6"/>
    <mergeCell ref="O6:O7"/>
    <mergeCell ref="P6:P7"/>
    <mergeCell ref="T6:U6"/>
    <mergeCell ref="V6:W6"/>
    <mergeCell ref="X6:Y6"/>
    <mergeCell ref="Q6:Q7"/>
    <mergeCell ref="I6:J6"/>
    <mergeCell ref="K6:L6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7"/>
  <sheetViews>
    <sheetView topLeftCell="A8" zoomScale="80" zoomScaleNormal="80" workbookViewId="0">
      <selection activeCell="A2" sqref="A2:Q41"/>
    </sheetView>
  </sheetViews>
  <sheetFormatPr defaultRowHeight="15" customHeight="1"/>
  <cols>
    <col min="1" max="1" width="4.88671875" style="74" customWidth="1"/>
    <col min="2" max="2" width="5.44140625" style="3" customWidth="1"/>
    <col min="3" max="3" width="17.33203125" style="21" customWidth="1"/>
    <col min="4" max="4" width="16.44140625" style="21" customWidth="1"/>
    <col min="5" max="5" width="16.88671875" style="21" customWidth="1"/>
    <col min="6" max="6" width="13.33203125" style="56" customWidth="1"/>
    <col min="7" max="7" width="21.21875" style="25" customWidth="1"/>
    <col min="8" max="8" width="12.6640625" style="56" customWidth="1"/>
    <col min="9" max="9" width="12.33203125" style="80" customWidth="1"/>
    <col min="10" max="10" width="13.33203125" style="3" customWidth="1"/>
    <col min="11" max="11" width="8.6640625" style="3" customWidth="1"/>
    <col min="12" max="12" width="11" style="3" customWidth="1"/>
    <col min="13" max="13" width="8.6640625" style="3" customWidth="1"/>
    <col min="14" max="14" width="10.6640625" style="3" customWidth="1"/>
    <col min="15" max="15" width="11.33203125" style="32" customWidth="1"/>
    <col min="16" max="16" width="11.5546875" style="32" customWidth="1"/>
    <col min="17" max="17" width="32.6640625" style="32" customWidth="1"/>
    <col min="19" max="19" width="9.88671875" bestFit="1" customWidth="1"/>
    <col min="21" max="21" width="9.88671875" bestFit="1" customWidth="1"/>
    <col min="23" max="23" width="9.88671875" bestFit="1" customWidth="1"/>
  </cols>
  <sheetData>
    <row r="1" spans="1:23" ht="15" customHeight="1">
      <c r="C1" s="56"/>
      <c r="D1" s="56"/>
      <c r="E1" s="56"/>
    </row>
    <row r="2" spans="1:23" ht="15" customHeight="1">
      <c r="A2" s="229" t="s">
        <v>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10"/>
      <c r="S2" s="10"/>
      <c r="T2" s="10"/>
      <c r="U2" s="10"/>
      <c r="V2" s="10"/>
      <c r="W2" s="10"/>
    </row>
    <row r="3" spans="1:23" ht="15" customHeight="1">
      <c r="A3" s="229" t="s">
        <v>30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10"/>
      <c r="S3" s="10"/>
      <c r="T3" s="10"/>
      <c r="U3" s="10"/>
      <c r="V3" s="10"/>
      <c r="W3" s="10"/>
    </row>
    <row r="4" spans="1:23" ht="15" customHeight="1">
      <c r="A4" s="229" t="s">
        <v>29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10"/>
      <c r="S4" s="10"/>
      <c r="T4" s="10"/>
      <c r="U4" s="10"/>
      <c r="V4" s="10"/>
      <c r="W4" s="10"/>
    </row>
    <row r="5" spans="1:23" ht="15" customHeight="1">
      <c r="A5" s="55"/>
      <c r="B5" s="21"/>
      <c r="I5" s="76"/>
      <c r="J5" s="21"/>
      <c r="K5" s="21"/>
      <c r="R5" s="10"/>
      <c r="S5" s="10"/>
      <c r="T5" s="10"/>
      <c r="U5" s="10"/>
      <c r="V5" s="10"/>
      <c r="W5" s="10"/>
    </row>
    <row r="6" spans="1:23" ht="53.4" customHeight="1">
      <c r="A6" s="233" t="s">
        <v>0</v>
      </c>
      <c r="B6" s="19" t="s">
        <v>22</v>
      </c>
      <c r="C6" s="220" t="s">
        <v>15</v>
      </c>
      <c r="D6" s="29" t="s">
        <v>18</v>
      </c>
      <c r="E6" s="29" t="s">
        <v>19</v>
      </c>
      <c r="F6" s="220" t="s">
        <v>1</v>
      </c>
      <c r="G6" s="220" t="s">
        <v>2</v>
      </c>
      <c r="H6" s="220" t="s">
        <v>20</v>
      </c>
      <c r="I6" s="222" t="s">
        <v>9</v>
      </c>
      <c r="J6" s="223"/>
      <c r="K6" s="222" t="s">
        <v>25</v>
      </c>
      <c r="L6" s="223"/>
      <c r="M6" s="222" t="s">
        <v>24</v>
      </c>
      <c r="N6" s="223"/>
      <c r="O6" s="220" t="s">
        <v>5</v>
      </c>
      <c r="P6" s="224" t="s">
        <v>6</v>
      </c>
      <c r="Q6" s="4" t="s">
        <v>3</v>
      </c>
      <c r="R6" s="225" t="s">
        <v>12</v>
      </c>
      <c r="S6" s="225"/>
      <c r="T6" s="225" t="s">
        <v>11</v>
      </c>
      <c r="U6" s="225"/>
      <c r="V6" s="225" t="s">
        <v>10</v>
      </c>
      <c r="W6" s="225"/>
    </row>
    <row r="7" spans="1:23" ht="15" customHeight="1">
      <c r="A7" s="234"/>
      <c r="B7" s="20"/>
      <c r="C7" s="221"/>
      <c r="D7" s="30"/>
      <c r="E7" s="30"/>
      <c r="F7" s="221"/>
      <c r="G7" s="221"/>
      <c r="H7" s="221"/>
      <c r="I7" s="106" t="s">
        <v>26</v>
      </c>
      <c r="J7" s="7" t="s">
        <v>7</v>
      </c>
      <c r="K7" s="8" t="s">
        <v>8</v>
      </c>
      <c r="L7" s="7" t="s">
        <v>7</v>
      </c>
      <c r="M7" s="4" t="s">
        <v>8</v>
      </c>
      <c r="N7" s="7" t="s">
        <v>7</v>
      </c>
      <c r="O7" s="221"/>
      <c r="P7" s="224"/>
      <c r="Q7" s="4"/>
      <c r="R7" s="11" t="s">
        <v>13</v>
      </c>
      <c r="S7" s="11">
        <v>20</v>
      </c>
      <c r="T7" s="11"/>
      <c r="U7" s="11">
        <v>40</v>
      </c>
      <c r="V7" s="11"/>
      <c r="W7" s="11">
        <v>40</v>
      </c>
    </row>
    <row r="8" spans="1:23" ht="15" customHeight="1">
      <c r="A8" s="54">
        <v>1</v>
      </c>
      <c r="B8" s="53">
        <v>10</v>
      </c>
      <c r="C8" s="182" t="s">
        <v>154</v>
      </c>
      <c r="D8" s="182" t="s">
        <v>89</v>
      </c>
      <c r="E8" s="182" t="s">
        <v>281</v>
      </c>
      <c r="F8" s="161">
        <v>39534</v>
      </c>
      <c r="G8" s="141" t="s">
        <v>118</v>
      </c>
      <c r="H8" s="46" t="s">
        <v>411</v>
      </c>
      <c r="I8" s="107">
        <v>30.5</v>
      </c>
      <c r="J8" s="9">
        <f t="shared" ref="J8:J37" si="0">$S$7*I8/$S$8</f>
        <v>9.8387096774193541</v>
      </c>
      <c r="K8" s="35">
        <v>7.8</v>
      </c>
      <c r="L8" s="33">
        <f t="shared" ref="L8:L37" si="1">$U$7*K8/$U$8</f>
        <v>31.2</v>
      </c>
      <c r="M8" s="34">
        <v>27.76</v>
      </c>
      <c r="N8" s="33">
        <f t="shared" ref="N8:N37" si="2">($W$7*$W$8)/M8</f>
        <v>40</v>
      </c>
      <c r="O8" s="37">
        <f t="shared" ref="O8:O37" si="3">J8+L8+N8</f>
        <v>81.038709677419348</v>
      </c>
      <c r="P8" s="38">
        <f t="shared" ref="P8:P37" si="4">O8/100</f>
        <v>0.81038709677419352</v>
      </c>
      <c r="Q8" s="167" t="s">
        <v>361</v>
      </c>
      <c r="R8" s="11"/>
      <c r="S8" s="11">
        <v>62</v>
      </c>
      <c r="T8" s="11"/>
      <c r="U8" s="11">
        <v>10</v>
      </c>
      <c r="V8" s="11"/>
      <c r="W8" s="11">
        <f>SMALL(M8:M36,1)</f>
        <v>27.76</v>
      </c>
    </row>
    <row r="9" spans="1:23" s="3" customFormat="1" ht="15" customHeight="1">
      <c r="A9" s="54">
        <v>2</v>
      </c>
      <c r="B9" s="53">
        <v>10</v>
      </c>
      <c r="C9" s="186" t="s">
        <v>296</v>
      </c>
      <c r="D9" s="186" t="s">
        <v>297</v>
      </c>
      <c r="E9" s="211" t="s">
        <v>177</v>
      </c>
      <c r="F9" s="163">
        <v>39349</v>
      </c>
      <c r="G9" s="135" t="s">
        <v>274</v>
      </c>
      <c r="H9" s="1" t="s">
        <v>412</v>
      </c>
      <c r="I9" s="107">
        <v>23</v>
      </c>
      <c r="J9" s="9">
        <f t="shared" si="0"/>
        <v>7.419354838709677</v>
      </c>
      <c r="K9" s="35">
        <v>10</v>
      </c>
      <c r="L9" s="33">
        <f t="shared" si="1"/>
        <v>40</v>
      </c>
      <c r="M9" s="34">
        <v>36.450000000000003</v>
      </c>
      <c r="N9" s="33">
        <f t="shared" si="2"/>
        <v>30.463648834019203</v>
      </c>
      <c r="O9" s="37">
        <f t="shared" si="3"/>
        <v>77.883003672728876</v>
      </c>
      <c r="P9" s="38">
        <f t="shared" si="4"/>
        <v>0.77883003672728879</v>
      </c>
      <c r="Q9" s="135" t="s">
        <v>407</v>
      </c>
      <c r="R9" s="11"/>
      <c r="S9" s="11"/>
      <c r="T9" s="11"/>
      <c r="U9" s="11"/>
      <c r="V9" s="11"/>
      <c r="W9" s="11"/>
    </row>
    <row r="10" spans="1:23" ht="15" customHeight="1">
      <c r="A10" s="54">
        <v>3</v>
      </c>
      <c r="B10" s="53">
        <v>10</v>
      </c>
      <c r="C10" s="183" t="s">
        <v>46</v>
      </c>
      <c r="D10" s="183" t="s">
        <v>282</v>
      </c>
      <c r="E10" s="183" t="s">
        <v>39</v>
      </c>
      <c r="F10" s="160">
        <v>39436</v>
      </c>
      <c r="G10" s="137" t="s">
        <v>319</v>
      </c>
      <c r="H10" s="1" t="s">
        <v>412</v>
      </c>
      <c r="I10" s="115">
        <v>31.5</v>
      </c>
      <c r="J10" s="9">
        <f t="shared" si="0"/>
        <v>10.161290322580646</v>
      </c>
      <c r="K10" s="2">
        <v>9.6</v>
      </c>
      <c r="L10" s="33">
        <f t="shared" si="1"/>
        <v>38.4</v>
      </c>
      <c r="M10" s="34">
        <v>39.380000000000003</v>
      </c>
      <c r="N10" s="33">
        <f t="shared" si="2"/>
        <v>28.197054342305741</v>
      </c>
      <c r="O10" s="37">
        <f t="shared" si="3"/>
        <v>76.75834466488638</v>
      </c>
      <c r="P10" s="38">
        <f t="shared" si="4"/>
        <v>0.7675834466488638</v>
      </c>
      <c r="Q10" s="166" t="s">
        <v>378</v>
      </c>
      <c r="R10" s="11"/>
      <c r="S10" s="11"/>
      <c r="T10" s="11"/>
      <c r="U10" s="11"/>
      <c r="V10" s="11"/>
      <c r="W10" s="11"/>
    </row>
    <row r="11" spans="1:23" ht="15" customHeight="1">
      <c r="A11" s="54">
        <v>4</v>
      </c>
      <c r="B11" s="53">
        <v>10</v>
      </c>
      <c r="C11" s="183" t="s">
        <v>306</v>
      </c>
      <c r="D11" s="183" t="s">
        <v>307</v>
      </c>
      <c r="E11" s="183" t="s">
        <v>70</v>
      </c>
      <c r="F11" s="160">
        <v>39535</v>
      </c>
      <c r="G11" s="135" t="s">
        <v>121</v>
      </c>
      <c r="H11" s="1" t="s">
        <v>412</v>
      </c>
      <c r="I11" s="108">
        <v>14.25</v>
      </c>
      <c r="J11" s="9">
        <f t="shared" si="0"/>
        <v>4.596774193548387</v>
      </c>
      <c r="K11" s="36">
        <v>9.6</v>
      </c>
      <c r="L11" s="33">
        <f t="shared" si="1"/>
        <v>38.4</v>
      </c>
      <c r="M11" s="34">
        <v>33.53</v>
      </c>
      <c r="N11" s="33">
        <f t="shared" si="2"/>
        <v>33.116611989263347</v>
      </c>
      <c r="O11" s="37">
        <f t="shared" si="3"/>
        <v>76.113386182811723</v>
      </c>
      <c r="P11" s="38">
        <f t="shared" si="4"/>
        <v>0.76113386182811726</v>
      </c>
      <c r="Q11" s="166" t="s">
        <v>408</v>
      </c>
      <c r="R11" s="10"/>
      <c r="S11" s="10"/>
      <c r="T11" s="10"/>
      <c r="U11" s="10"/>
      <c r="V11" s="10"/>
      <c r="W11" s="10"/>
    </row>
    <row r="12" spans="1:23" ht="15" customHeight="1">
      <c r="A12" s="54">
        <v>5</v>
      </c>
      <c r="B12" s="53">
        <v>10</v>
      </c>
      <c r="C12" s="186" t="s">
        <v>243</v>
      </c>
      <c r="D12" s="186" t="s">
        <v>172</v>
      </c>
      <c r="E12" s="186" t="s">
        <v>90</v>
      </c>
      <c r="F12" s="163">
        <v>39401</v>
      </c>
      <c r="G12" s="135" t="s">
        <v>274</v>
      </c>
      <c r="H12" s="1" t="s">
        <v>412</v>
      </c>
      <c r="I12" s="108">
        <v>21</v>
      </c>
      <c r="J12" s="9">
        <f t="shared" si="0"/>
        <v>6.774193548387097</v>
      </c>
      <c r="K12" s="36">
        <v>9.8000000000000007</v>
      </c>
      <c r="L12" s="33">
        <f t="shared" si="1"/>
        <v>39.200000000000003</v>
      </c>
      <c r="M12" s="12">
        <v>38.43</v>
      </c>
      <c r="N12" s="33">
        <f t="shared" si="2"/>
        <v>28.894093156388241</v>
      </c>
      <c r="O12" s="37">
        <f t="shared" si="3"/>
        <v>74.868286704775343</v>
      </c>
      <c r="P12" s="38">
        <f t="shared" si="4"/>
        <v>0.74868286704775344</v>
      </c>
      <c r="Q12" s="135" t="s">
        <v>363</v>
      </c>
      <c r="R12" s="6"/>
      <c r="S12" s="6"/>
      <c r="T12" s="6"/>
      <c r="U12" s="6"/>
      <c r="V12" s="6"/>
      <c r="W12" s="6"/>
    </row>
    <row r="13" spans="1:23" ht="15" customHeight="1">
      <c r="A13" s="54">
        <v>6</v>
      </c>
      <c r="B13" s="53">
        <v>10</v>
      </c>
      <c r="C13" s="183" t="s">
        <v>293</v>
      </c>
      <c r="D13" s="183" t="s">
        <v>159</v>
      </c>
      <c r="E13" s="183" t="s">
        <v>48</v>
      </c>
      <c r="F13" s="160">
        <v>39303</v>
      </c>
      <c r="G13" s="135" t="s">
        <v>320</v>
      </c>
      <c r="H13" s="1" t="s">
        <v>412</v>
      </c>
      <c r="I13" s="108">
        <v>14.5</v>
      </c>
      <c r="J13" s="9">
        <f t="shared" si="0"/>
        <v>4.67741935483871</v>
      </c>
      <c r="K13" s="36">
        <v>9.4</v>
      </c>
      <c r="L13" s="33">
        <f t="shared" si="1"/>
        <v>37.6</v>
      </c>
      <c r="M13" s="34">
        <v>34.54</v>
      </c>
      <c r="N13" s="33">
        <f t="shared" si="2"/>
        <v>32.148233931673424</v>
      </c>
      <c r="O13" s="37">
        <f t="shared" si="3"/>
        <v>74.42565328651213</v>
      </c>
      <c r="P13" s="38">
        <f t="shared" si="4"/>
        <v>0.74425653286512128</v>
      </c>
      <c r="Q13" s="166" t="s">
        <v>405</v>
      </c>
      <c r="R13" s="6"/>
      <c r="S13" s="6"/>
      <c r="T13" s="6"/>
      <c r="U13" s="6"/>
      <c r="V13" s="6"/>
      <c r="W13" s="6"/>
    </row>
    <row r="14" spans="1:23" ht="15" customHeight="1">
      <c r="A14" s="54">
        <v>7</v>
      </c>
      <c r="B14" s="53">
        <v>10</v>
      </c>
      <c r="C14" s="183" t="s">
        <v>294</v>
      </c>
      <c r="D14" s="183" t="s">
        <v>163</v>
      </c>
      <c r="E14" s="183" t="s">
        <v>80</v>
      </c>
      <c r="F14" s="160">
        <v>39612</v>
      </c>
      <c r="G14" s="135" t="s">
        <v>320</v>
      </c>
      <c r="H14" s="1" t="s">
        <v>412</v>
      </c>
      <c r="I14" s="115">
        <v>34</v>
      </c>
      <c r="J14" s="9">
        <f t="shared" si="0"/>
        <v>10.96774193548387</v>
      </c>
      <c r="K14" s="2">
        <v>9.6</v>
      </c>
      <c r="L14" s="33">
        <f t="shared" si="1"/>
        <v>38.4</v>
      </c>
      <c r="M14" s="34">
        <v>48.53</v>
      </c>
      <c r="N14" s="33">
        <f t="shared" si="2"/>
        <v>22.880692355244179</v>
      </c>
      <c r="O14" s="37">
        <f t="shared" si="3"/>
        <v>72.248434290728056</v>
      </c>
      <c r="P14" s="38">
        <f t="shared" si="4"/>
        <v>0.72248434290728059</v>
      </c>
      <c r="Q14" s="166" t="s">
        <v>405</v>
      </c>
      <c r="R14" s="6"/>
      <c r="S14" s="6"/>
      <c r="T14" s="6"/>
      <c r="U14" s="6"/>
      <c r="V14" s="6"/>
      <c r="W14" s="6"/>
    </row>
    <row r="15" spans="1:23" ht="15" customHeight="1">
      <c r="A15" s="54">
        <v>8</v>
      </c>
      <c r="B15" s="53">
        <v>10</v>
      </c>
      <c r="C15" s="182" t="s">
        <v>111</v>
      </c>
      <c r="D15" s="182" t="s">
        <v>318</v>
      </c>
      <c r="E15" s="182" t="s">
        <v>304</v>
      </c>
      <c r="F15" s="161">
        <v>39403</v>
      </c>
      <c r="G15" s="137" t="s">
        <v>196</v>
      </c>
      <c r="H15" s="1" t="s">
        <v>412</v>
      </c>
      <c r="I15" s="209">
        <v>19.5</v>
      </c>
      <c r="J15" s="9">
        <f t="shared" si="0"/>
        <v>6.290322580645161</v>
      </c>
      <c r="K15" s="12">
        <v>9.1999999999999993</v>
      </c>
      <c r="L15" s="33">
        <f t="shared" si="1"/>
        <v>36.799999999999997</v>
      </c>
      <c r="M15" s="34">
        <v>38.44</v>
      </c>
      <c r="N15" s="33">
        <f t="shared" si="2"/>
        <v>28.886576482830389</v>
      </c>
      <c r="O15" s="37">
        <f t="shared" si="3"/>
        <v>71.976899063475543</v>
      </c>
      <c r="P15" s="38">
        <f t="shared" si="4"/>
        <v>0.71976899063475541</v>
      </c>
      <c r="Q15" s="167" t="s">
        <v>373</v>
      </c>
      <c r="R15" s="5"/>
      <c r="S15" s="5"/>
      <c r="T15" s="5"/>
      <c r="U15" s="5"/>
      <c r="V15" s="5"/>
      <c r="W15" s="5"/>
    </row>
    <row r="16" spans="1:23" s="3" customFormat="1" ht="15" customHeight="1">
      <c r="A16" s="54">
        <v>9</v>
      </c>
      <c r="B16" s="53">
        <v>10</v>
      </c>
      <c r="C16" s="154" t="s">
        <v>301</v>
      </c>
      <c r="D16" s="154" t="s">
        <v>302</v>
      </c>
      <c r="E16" s="154" t="s">
        <v>233</v>
      </c>
      <c r="F16" s="207">
        <v>39344</v>
      </c>
      <c r="G16" s="154" t="s">
        <v>274</v>
      </c>
      <c r="H16" s="26"/>
      <c r="I16" s="108">
        <v>16</v>
      </c>
      <c r="J16" s="9">
        <f t="shared" si="0"/>
        <v>5.161290322580645</v>
      </c>
      <c r="K16" s="36">
        <v>9.8000000000000007</v>
      </c>
      <c r="L16" s="33">
        <f t="shared" si="1"/>
        <v>39.200000000000003</v>
      </c>
      <c r="M16" s="34">
        <v>40.909999999999997</v>
      </c>
      <c r="N16" s="33">
        <f t="shared" si="2"/>
        <v>27.142507944267908</v>
      </c>
      <c r="O16" s="37">
        <f t="shared" si="3"/>
        <v>71.503798266848563</v>
      </c>
      <c r="P16" s="38">
        <f t="shared" si="4"/>
        <v>0.71503798266848562</v>
      </c>
      <c r="Q16" s="154" t="s">
        <v>407</v>
      </c>
      <c r="R16" s="6"/>
      <c r="S16" s="6"/>
      <c r="T16" s="6"/>
      <c r="U16" s="6"/>
      <c r="V16" s="6"/>
      <c r="W16" s="6"/>
    </row>
    <row r="17" spans="1:23" s="3" customFormat="1" ht="15" customHeight="1">
      <c r="A17" s="54">
        <v>10</v>
      </c>
      <c r="B17" s="53">
        <v>10</v>
      </c>
      <c r="C17" s="154" t="s">
        <v>111</v>
      </c>
      <c r="D17" s="154" t="s">
        <v>137</v>
      </c>
      <c r="E17" s="154" t="s">
        <v>57</v>
      </c>
      <c r="F17" s="165">
        <v>39363</v>
      </c>
      <c r="G17" s="135" t="s">
        <v>275</v>
      </c>
      <c r="H17" s="26"/>
      <c r="I17" s="109">
        <v>17.5</v>
      </c>
      <c r="J17" s="9">
        <f t="shared" si="0"/>
        <v>5.645161290322581</v>
      </c>
      <c r="K17" s="35">
        <v>9.1999999999999993</v>
      </c>
      <c r="L17" s="33">
        <f t="shared" si="1"/>
        <v>36.799999999999997</v>
      </c>
      <c r="M17" s="34">
        <v>38.340000000000003</v>
      </c>
      <c r="N17" s="33">
        <f t="shared" si="2"/>
        <v>28.961919666145018</v>
      </c>
      <c r="O17" s="37">
        <f t="shared" si="3"/>
        <v>71.407080956467595</v>
      </c>
      <c r="P17" s="38">
        <f t="shared" si="4"/>
        <v>0.71407080956467595</v>
      </c>
      <c r="Q17" s="166" t="s">
        <v>365</v>
      </c>
      <c r="R17" s="6"/>
      <c r="S17" s="6"/>
      <c r="T17" s="6"/>
      <c r="U17" s="6"/>
      <c r="V17" s="6"/>
      <c r="W17" s="6"/>
    </row>
    <row r="18" spans="1:23" s="3" customFormat="1" ht="15" customHeight="1">
      <c r="A18" s="54">
        <v>11</v>
      </c>
      <c r="B18" s="53">
        <v>10</v>
      </c>
      <c r="C18" s="135" t="s">
        <v>311</v>
      </c>
      <c r="D18" s="135" t="s">
        <v>82</v>
      </c>
      <c r="E18" s="135" t="s">
        <v>54</v>
      </c>
      <c r="F18" s="160">
        <v>39268</v>
      </c>
      <c r="G18" s="135" t="s">
        <v>320</v>
      </c>
      <c r="H18" s="26"/>
      <c r="I18" s="110">
        <v>24</v>
      </c>
      <c r="J18" s="9">
        <f t="shared" si="0"/>
        <v>7.741935483870968</v>
      </c>
      <c r="K18" s="36">
        <v>9.6</v>
      </c>
      <c r="L18" s="33">
        <f t="shared" si="1"/>
        <v>38.4</v>
      </c>
      <c r="M18" s="34">
        <v>44.58</v>
      </c>
      <c r="N18" s="33">
        <f t="shared" si="2"/>
        <v>24.908030506953793</v>
      </c>
      <c r="O18" s="37">
        <f t="shared" si="3"/>
        <v>71.049965990824759</v>
      </c>
      <c r="P18" s="38">
        <f t="shared" si="4"/>
        <v>0.71049965990824759</v>
      </c>
      <c r="Q18" s="166" t="s">
        <v>405</v>
      </c>
      <c r="R18" s="5"/>
      <c r="S18" s="5"/>
      <c r="T18" s="5"/>
      <c r="U18" s="5"/>
      <c r="V18" s="5"/>
      <c r="W18" s="5"/>
    </row>
    <row r="19" spans="1:23" ht="15" customHeight="1">
      <c r="A19" s="54">
        <v>12</v>
      </c>
      <c r="B19" s="53">
        <v>10</v>
      </c>
      <c r="C19" s="135" t="s">
        <v>98</v>
      </c>
      <c r="D19" s="135" t="s">
        <v>38</v>
      </c>
      <c r="E19" s="135" t="s">
        <v>51</v>
      </c>
      <c r="F19" s="160">
        <v>39510</v>
      </c>
      <c r="G19" s="135" t="s">
        <v>122</v>
      </c>
      <c r="H19" s="26"/>
      <c r="I19" s="108">
        <v>38</v>
      </c>
      <c r="J19" s="9">
        <f t="shared" si="0"/>
        <v>12.258064516129032</v>
      </c>
      <c r="K19" s="12">
        <v>7.1</v>
      </c>
      <c r="L19" s="33">
        <f t="shared" si="1"/>
        <v>28.4</v>
      </c>
      <c r="M19" s="34">
        <v>36.64</v>
      </c>
      <c r="N19" s="33">
        <f t="shared" si="2"/>
        <v>30.3056768558952</v>
      </c>
      <c r="O19" s="37">
        <f t="shared" si="3"/>
        <v>70.963741372024231</v>
      </c>
      <c r="P19" s="38">
        <f t="shared" si="4"/>
        <v>0.70963741372024236</v>
      </c>
      <c r="Q19" s="166" t="s">
        <v>401</v>
      </c>
      <c r="R19" s="6"/>
      <c r="S19" s="6"/>
      <c r="T19" s="6"/>
      <c r="U19" s="6"/>
      <c r="V19" s="6"/>
      <c r="W19" s="6"/>
    </row>
    <row r="20" spans="1:23" ht="15" customHeight="1">
      <c r="A20" s="54">
        <v>13</v>
      </c>
      <c r="B20" s="53">
        <v>10</v>
      </c>
      <c r="C20" s="137" t="s">
        <v>46</v>
      </c>
      <c r="D20" s="137" t="s">
        <v>283</v>
      </c>
      <c r="E20" s="137" t="s">
        <v>284</v>
      </c>
      <c r="F20" s="161">
        <v>39404</v>
      </c>
      <c r="G20" s="137" t="s">
        <v>276</v>
      </c>
      <c r="H20" s="26"/>
      <c r="I20" s="115">
        <v>12</v>
      </c>
      <c r="J20" s="9">
        <f t="shared" si="0"/>
        <v>3.870967741935484</v>
      </c>
      <c r="K20" s="2">
        <v>8.8000000000000007</v>
      </c>
      <c r="L20" s="33">
        <f t="shared" si="1"/>
        <v>35.200000000000003</v>
      </c>
      <c r="M20" s="34">
        <v>37.49</v>
      </c>
      <c r="N20" s="33">
        <f t="shared" si="2"/>
        <v>29.618564950653507</v>
      </c>
      <c r="O20" s="37">
        <f t="shared" si="3"/>
        <v>68.689532692588998</v>
      </c>
      <c r="P20" s="38">
        <f t="shared" si="4"/>
        <v>0.68689532692588995</v>
      </c>
      <c r="Q20" s="167" t="s">
        <v>379</v>
      </c>
      <c r="R20" s="5"/>
      <c r="S20" s="5"/>
      <c r="T20" s="5"/>
      <c r="U20" s="5"/>
      <c r="V20" s="5"/>
      <c r="W20" s="5"/>
    </row>
    <row r="21" spans="1:23" ht="15" customHeight="1">
      <c r="A21" s="54">
        <v>14</v>
      </c>
      <c r="B21" s="53">
        <v>10</v>
      </c>
      <c r="C21" s="137" t="s">
        <v>309</v>
      </c>
      <c r="D21" s="137" t="s">
        <v>310</v>
      </c>
      <c r="E21" s="137" t="s">
        <v>108</v>
      </c>
      <c r="F21" s="205">
        <v>39398</v>
      </c>
      <c r="G21" s="141" t="s">
        <v>118</v>
      </c>
      <c r="H21" s="2"/>
      <c r="I21" s="108">
        <v>42.5</v>
      </c>
      <c r="J21" s="9">
        <f t="shared" si="0"/>
        <v>13.709677419354838</v>
      </c>
      <c r="K21" s="36">
        <v>6.4</v>
      </c>
      <c r="L21" s="33">
        <f t="shared" si="1"/>
        <v>25.6</v>
      </c>
      <c r="M21" s="34">
        <v>38.25</v>
      </c>
      <c r="N21" s="33">
        <f t="shared" si="2"/>
        <v>29.030065359477128</v>
      </c>
      <c r="O21" s="37">
        <f t="shared" si="3"/>
        <v>68.339742778831976</v>
      </c>
      <c r="P21" s="38">
        <f t="shared" si="4"/>
        <v>0.6833974277883198</v>
      </c>
      <c r="Q21" s="167" t="s">
        <v>361</v>
      </c>
      <c r="R21" s="6"/>
      <c r="S21" s="6"/>
      <c r="T21" s="6"/>
      <c r="U21" s="6"/>
      <c r="V21" s="6"/>
      <c r="W21" s="6"/>
    </row>
    <row r="22" spans="1:23" ht="15" customHeight="1">
      <c r="A22" s="54">
        <v>15</v>
      </c>
      <c r="B22" s="53">
        <v>10</v>
      </c>
      <c r="C22" s="137" t="s">
        <v>289</v>
      </c>
      <c r="D22" s="137" t="s">
        <v>290</v>
      </c>
      <c r="E22" s="137" t="s">
        <v>80</v>
      </c>
      <c r="F22" s="205">
        <v>39253</v>
      </c>
      <c r="G22" s="141" t="s">
        <v>118</v>
      </c>
      <c r="H22" s="26"/>
      <c r="I22" s="108">
        <v>23.5</v>
      </c>
      <c r="J22" s="9">
        <f t="shared" si="0"/>
        <v>7.580645161290323</v>
      </c>
      <c r="K22" s="36">
        <v>9.1999999999999993</v>
      </c>
      <c r="L22" s="33">
        <f t="shared" si="1"/>
        <v>36.799999999999997</v>
      </c>
      <c r="M22" s="34">
        <v>47.33</v>
      </c>
      <c r="N22" s="33">
        <f t="shared" si="2"/>
        <v>23.46080709909149</v>
      </c>
      <c r="O22" s="37">
        <f t="shared" si="3"/>
        <v>67.8414522603818</v>
      </c>
      <c r="P22" s="38">
        <f t="shared" si="4"/>
        <v>0.67841452260381796</v>
      </c>
      <c r="Q22" s="181" t="s">
        <v>361</v>
      </c>
      <c r="R22" s="6"/>
      <c r="S22" s="6"/>
      <c r="T22" s="6"/>
      <c r="U22" s="6"/>
      <c r="V22" s="6"/>
      <c r="W22" s="6"/>
    </row>
    <row r="23" spans="1:23" ht="15" customHeight="1">
      <c r="A23" s="54">
        <v>16</v>
      </c>
      <c r="B23" s="53">
        <v>10</v>
      </c>
      <c r="C23" s="154" t="s">
        <v>308</v>
      </c>
      <c r="D23" s="154" t="s">
        <v>282</v>
      </c>
      <c r="E23" s="154" t="s">
        <v>80</v>
      </c>
      <c r="F23" s="165">
        <v>39535</v>
      </c>
      <c r="G23" s="141" t="s">
        <v>118</v>
      </c>
      <c r="H23" s="26"/>
      <c r="I23" s="115">
        <v>36.5</v>
      </c>
      <c r="J23" s="9">
        <f t="shared" si="0"/>
        <v>11.774193548387096</v>
      </c>
      <c r="K23" s="2">
        <v>6</v>
      </c>
      <c r="L23" s="33">
        <f t="shared" si="1"/>
        <v>24</v>
      </c>
      <c r="M23" s="34">
        <v>40.770000000000003</v>
      </c>
      <c r="N23" s="33">
        <f t="shared" si="2"/>
        <v>27.235712533725778</v>
      </c>
      <c r="O23" s="37">
        <f t="shared" si="3"/>
        <v>63.009906082112877</v>
      </c>
      <c r="P23" s="38">
        <f t="shared" si="4"/>
        <v>0.63009906082112876</v>
      </c>
      <c r="Q23" s="181" t="s">
        <v>361</v>
      </c>
      <c r="R23" s="6"/>
      <c r="S23" s="6"/>
      <c r="T23" s="6"/>
      <c r="U23" s="6"/>
      <c r="V23" s="6"/>
      <c r="W23" s="6"/>
    </row>
    <row r="24" spans="1:23" ht="15" customHeight="1">
      <c r="A24" s="54">
        <v>17</v>
      </c>
      <c r="B24" s="53">
        <v>10</v>
      </c>
      <c r="C24" s="135" t="s">
        <v>312</v>
      </c>
      <c r="D24" s="135" t="s">
        <v>313</v>
      </c>
      <c r="E24" s="135" t="s">
        <v>156</v>
      </c>
      <c r="F24" s="160">
        <v>39657</v>
      </c>
      <c r="G24" s="135" t="s">
        <v>320</v>
      </c>
      <c r="H24" s="2"/>
      <c r="I24" s="109">
        <v>19</v>
      </c>
      <c r="J24" s="9">
        <f t="shared" si="0"/>
        <v>6.129032258064516</v>
      </c>
      <c r="K24" s="35">
        <v>8.8000000000000007</v>
      </c>
      <c r="L24" s="33">
        <f t="shared" si="1"/>
        <v>35.200000000000003</v>
      </c>
      <c r="M24" s="34">
        <v>54.2</v>
      </c>
      <c r="N24" s="33">
        <f t="shared" si="2"/>
        <v>20.487084870848708</v>
      </c>
      <c r="O24" s="37">
        <f t="shared" si="3"/>
        <v>61.81611712891322</v>
      </c>
      <c r="P24" s="38">
        <f t="shared" si="4"/>
        <v>0.61816117128913217</v>
      </c>
      <c r="Q24" s="166" t="s">
        <v>405</v>
      </c>
      <c r="R24" s="6"/>
      <c r="S24" s="6"/>
    </row>
    <row r="25" spans="1:23" ht="15" customHeight="1">
      <c r="A25" s="54">
        <v>18</v>
      </c>
      <c r="B25" s="53">
        <v>10</v>
      </c>
      <c r="C25" s="137" t="s">
        <v>209</v>
      </c>
      <c r="D25" s="137" t="s">
        <v>173</v>
      </c>
      <c r="E25" s="137" t="s">
        <v>83</v>
      </c>
      <c r="F25" s="161">
        <v>39336</v>
      </c>
      <c r="G25" s="141" t="s">
        <v>118</v>
      </c>
      <c r="H25" s="26"/>
      <c r="I25" s="107">
        <v>35.5</v>
      </c>
      <c r="J25" s="9">
        <f t="shared" si="0"/>
        <v>11.451612903225806</v>
      </c>
      <c r="K25" s="35">
        <v>6.4</v>
      </c>
      <c r="L25" s="33">
        <f t="shared" si="1"/>
        <v>25.6</v>
      </c>
      <c r="M25" s="34">
        <v>45.46</v>
      </c>
      <c r="N25" s="33">
        <f t="shared" si="2"/>
        <v>24.425868895732513</v>
      </c>
      <c r="O25" s="37">
        <f t="shared" si="3"/>
        <v>61.477481798958323</v>
      </c>
      <c r="P25" s="38">
        <f t="shared" si="4"/>
        <v>0.61477481798958322</v>
      </c>
      <c r="Q25" s="167" t="s">
        <v>361</v>
      </c>
      <c r="R25" s="6"/>
      <c r="S25" s="6"/>
    </row>
    <row r="26" spans="1:23" ht="15" customHeight="1">
      <c r="A26" s="54">
        <v>19</v>
      </c>
      <c r="B26" s="53">
        <v>10</v>
      </c>
      <c r="C26" s="137" t="s">
        <v>98</v>
      </c>
      <c r="D26" s="137" t="s">
        <v>87</v>
      </c>
      <c r="E26" s="86" t="s">
        <v>54</v>
      </c>
      <c r="F26" s="206">
        <v>39502</v>
      </c>
      <c r="G26" s="137" t="s">
        <v>276</v>
      </c>
      <c r="H26" s="26"/>
      <c r="I26" s="108">
        <v>27.5</v>
      </c>
      <c r="J26" s="9">
        <f t="shared" si="0"/>
        <v>8.870967741935484</v>
      </c>
      <c r="K26" s="36">
        <v>5.6</v>
      </c>
      <c r="L26" s="33">
        <f t="shared" si="1"/>
        <v>22.4</v>
      </c>
      <c r="M26" s="34">
        <v>47.8</v>
      </c>
      <c r="N26" s="33">
        <f t="shared" si="2"/>
        <v>23.230125523012557</v>
      </c>
      <c r="O26" s="37">
        <f t="shared" si="3"/>
        <v>54.50109326494804</v>
      </c>
      <c r="P26" s="38">
        <f t="shared" si="4"/>
        <v>0.54501093264948042</v>
      </c>
      <c r="Q26" s="137" t="s">
        <v>375</v>
      </c>
      <c r="R26" s="6"/>
      <c r="S26" s="6"/>
    </row>
    <row r="27" spans="1:23" ht="15" customHeight="1">
      <c r="A27" s="54">
        <v>20</v>
      </c>
      <c r="B27" s="53">
        <v>10</v>
      </c>
      <c r="C27" s="137" t="s">
        <v>305</v>
      </c>
      <c r="D27" s="137" t="s">
        <v>172</v>
      </c>
      <c r="E27" s="137" t="s">
        <v>73</v>
      </c>
      <c r="F27" s="164">
        <v>39432</v>
      </c>
      <c r="G27" s="141" t="s">
        <v>118</v>
      </c>
      <c r="H27" s="26"/>
      <c r="I27" s="109">
        <v>36</v>
      </c>
      <c r="J27" s="9">
        <f t="shared" si="0"/>
        <v>11.612903225806452</v>
      </c>
      <c r="K27" s="35">
        <v>5.7</v>
      </c>
      <c r="L27" s="33">
        <f t="shared" si="1"/>
        <v>22.8</v>
      </c>
      <c r="M27" s="34">
        <v>60.17</v>
      </c>
      <c r="N27" s="33">
        <f t="shared" si="2"/>
        <v>18.454379258766828</v>
      </c>
      <c r="O27" s="37">
        <f t="shared" si="3"/>
        <v>52.86728248457328</v>
      </c>
      <c r="P27" s="38">
        <f t="shared" si="4"/>
        <v>0.52867282484573286</v>
      </c>
      <c r="Q27" s="167" t="s">
        <v>361</v>
      </c>
      <c r="R27" s="6"/>
      <c r="S27" s="6"/>
    </row>
    <row r="28" spans="1:23" ht="15" customHeight="1">
      <c r="A28" s="54">
        <v>21</v>
      </c>
      <c r="B28" s="53">
        <v>10</v>
      </c>
      <c r="C28" s="135" t="s">
        <v>315</v>
      </c>
      <c r="D28" s="135" t="s">
        <v>316</v>
      </c>
      <c r="E28" s="135" t="s">
        <v>317</v>
      </c>
      <c r="F28" s="204">
        <v>39145</v>
      </c>
      <c r="G28" s="135" t="s">
        <v>123</v>
      </c>
      <c r="H28" s="2"/>
      <c r="I28" s="118">
        <v>12.5</v>
      </c>
      <c r="J28" s="9">
        <f t="shared" si="0"/>
        <v>4.032258064516129</v>
      </c>
      <c r="K28" s="12">
        <v>7.8</v>
      </c>
      <c r="L28" s="33">
        <f t="shared" si="1"/>
        <v>31.2</v>
      </c>
      <c r="M28" s="12">
        <v>68.349999999999994</v>
      </c>
      <c r="N28" s="33">
        <f t="shared" si="2"/>
        <v>16.245793708851501</v>
      </c>
      <c r="O28" s="37">
        <f t="shared" si="3"/>
        <v>51.478051773367632</v>
      </c>
      <c r="P28" s="38">
        <f t="shared" si="4"/>
        <v>0.51478051773367628</v>
      </c>
      <c r="Q28" s="166" t="s">
        <v>370</v>
      </c>
      <c r="R28" s="6"/>
      <c r="S28" s="6"/>
    </row>
    <row r="29" spans="1:23" ht="15" customHeight="1">
      <c r="A29" s="54">
        <v>22</v>
      </c>
      <c r="B29" s="53">
        <v>10</v>
      </c>
      <c r="C29" s="153" t="s">
        <v>46</v>
      </c>
      <c r="D29" s="153" t="s">
        <v>285</v>
      </c>
      <c r="E29" s="153" t="s">
        <v>80</v>
      </c>
      <c r="F29" s="162">
        <v>39652</v>
      </c>
      <c r="G29" s="153" t="s">
        <v>124</v>
      </c>
      <c r="H29" s="26"/>
      <c r="I29" s="116">
        <v>12</v>
      </c>
      <c r="J29" s="9">
        <f t="shared" si="0"/>
        <v>3.870967741935484</v>
      </c>
      <c r="K29" s="36">
        <v>5.7</v>
      </c>
      <c r="L29" s="33">
        <f t="shared" si="1"/>
        <v>22.8</v>
      </c>
      <c r="M29" s="34">
        <v>52</v>
      </c>
      <c r="N29" s="33">
        <f t="shared" si="2"/>
        <v>21.353846153846156</v>
      </c>
      <c r="O29" s="37">
        <f t="shared" si="3"/>
        <v>48.024813895781641</v>
      </c>
      <c r="P29" s="38">
        <f t="shared" si="4"/>
        <v>0.48024813895781643</v>
      </c>
      <c r="Q29" s="167" t="s">
        <v>404</v>
      </c>
      <c r="R29" s="6"/>
      <c r="S29" s="6"/>
      <c r="T29" t="s">
        <v>14</v>
      </c>
    </row>
    <row r="30" spans="1:23" ht="15" customHeight="1">
      <c r="A30" s="54">
        <v>23</v>
      </c>
      <c r="B30" s="53">
        <v>10</v>
      </c>
      <c r="C30" s="135" t="s">
        <v>291</v>
      </c>
      <c r="D30" s="135" t="s">
        <v>292</v>
      </c>
      <c r="E30" s="135" t="s">
        <v>177</v>
      </c>
      <c r="F30" s="160">
        <v>39216</v>
      </c>
      <c r="G30" s="135" t="s">
        <v>320</v>
      </c>
      <c r="H30" s="26"/>
      <c r="I30" s="208">
        <v>19</v>
      </c>
      <c r="J30" s="9">
        <f t="shared" si="0"/>
        <v>6.129032258064516</v>
      </c>
      <c r="K30" s="35">
        <v>3.6</v>
      </c>
      <c r="L30" s="33">
        <f t="shared" si="1"/>
        <v>14.4</v>
      </c>
      <c r="M30" s="34">
        <v>45.82</v>
      </c>
      <c r="N30" s="33">
        <f t="shared" si="2"/>
        <v>24.233958969882149</v>
      </c>
      <c r="O30" s="37">
        <f t="shared" si="3"/>
        <v>44.762991227946671</v>
      </c>
      <c r="P30" s="38">
        <f t="shared" si="4"/>
        <v>0.44762991227946669</v>
      </c>
      <c r="Q30" s="166" t="s">
        <v>405</v>
      </c>
      <c r="R30" s="6"/>
      <c r="S30" s="6"/>
    </row>
    <row r="31" spans="1:23" ht="15" customHeight="1">
      <c r="A31" s="54">
        <v>24</v>
      </c>
      <c r="B31" s="53">
        <v>10</v>
      </c>
      <c r="C31" s="135" t="s">
        <v>298</v>
      </c>
      <c r="D31" s="135" t="s">
        <v>299</v>
      </c>
      <c r="E31" s="135" t="s">
        <v>300</v>
      </c>
      <c r="F31" s="159">
        <v>39278</v>
      </c>
      <c r="G31" s="135" t="s">
        <v>117</v>
      </c>
      <c r="H31" s="26"/>
      <c r="I31" s="210">
        <v>15.5</v>
      </c>
      <c r="J31" s="9">
        <f t="shared" si="0"/>
        <v>5</v>
      </c>
      <c r="K31" s="2">
        <v>3.8</v>
      </c>
      <c r="L31" s="33">
        <f t="shared" si="1"/>
        <v>15.2</v>
      </c>
      <c r="M31" s="2">
        <v>45.47</v>
      </c>
      <c r="N31" s="33">
        <f t="shared" si="2"/>
        <v>24.420497031009461</v>
      </c>
      <c r="O31" s="37">
        <f t="shared" si="3"/>
        <v>44.620497031009464</v>
      </c>
      <c r="P31" s="38">
        <f t="shared" si="4"/>
        <v>0.44620497031009465</v>
      </c>
      <c r="Q31" s="135" t="s">
        <v>403</v>
      </c>
      <c r="R31" s="6"/>
      <c r="S31" s="6"/>
    </row>
    <row r="32" spans="1:23" ht="15" customHeight="1">
      <c r="A32" s="54">
        <v>25</v>
      </c>
      <c r="B32" s="53">
        <v>10</v>
      </c>
      <c r="C32" s="135" t="s">
        <v>295</v>
      </c>
      <c r="D32" s="135" t="s">
        <v>159</v>
      </c>
      <c r="E32" s="135" t="s">
        <v>103</v>
      </c>
      <c r="F32" s="160">
        <v>39218</v>
      </c>
      <c r="G32" s="135" t="s">
        <v>122</v>
      </c>
      <c r="H32" s="26"/>
      <c r="I32" s="208">
        <v>24.5</v>
      </c>
      <c r="J32" s="9">
        <f t="shared" si="0"/>
        <v>7.903225806451613</v>
      </c>
      <c r="K32" s="35">
        <v>3.4</v>
      </c>
      <c r="L32" s="33">
        <f t="shared" si="1"/>
        <v>13.6</v>
      </c>
      <c r="M32" s="34">
        <v>56.24</v>
      </c>
      <c r="N32" s="33">
        <f t="shared" si="2"/>
        <v>19.743954480796585</v>
      </c>
      <c r="O32" s="37">
        <f t="shared" si="3"/>
        <v>41.247180287248199</v>
      </c>
      <c r="P32" s="38">
        <f t="shared" si="4"/>
        <v>0.41247180287248197</v>
      </c>
      <c r="Q32" s="166" t="s">
        <v>406</v>
      </c>
      <c r="R32" s="6"/>
      <c r="S32" s="6"/>
    </row>
    <row r="33" spans="1:25" ht="15" customHeight="1">
      <c r="A33" s="54">
        <v>26</v>
      </c>
      <c r="B33" s="53">
        <v>10</v>
      </c>
      <c r="C33" s="135" t="s">
        <v>279</v>
      </c>
      <c r="D33" s="135" t="s">
        <v>280</v>
      </c>
      <c r="E33" s="135" t="s">
        <v>281</v>
      </c>
      <c r="F33" s="159">
        <v>39239</v>
      </c>
      <c r="G33" s="135" t="s">
        <v>117</v>
      </c>
      <c r="H33" s="26"/>
      <c r="I33" s="208">
        <v>17</v>
      </c>
      <c r="J33" s="9">
        <f t="shared" si="0"/>
        <v>5.4838709677419351</v>
      </c>
      <c r="K33" s="35">
        <v>3</v>
      </c>
      <c r="L33" s="33">
        <f t="shared" si="1"/>
        <v>12</v>
      </c>
      <c r="M33" s="34">
        <v>50.87</v>
      </c>
      <c r="N33" s="33">
        <f t="shared" si="2"/>
        <v>21.828189502653828</v>
      </c>
      <c r="O33" s="37">
        <f t="shared" si="3"/>
        <v>39.312060470395764</v>
      </c>
      <c r="P33" s="38">
        <f t="shared" si="4"/>
        <v>0.39312060470395765</v>
      </c>
      <c r="Q33" s="135" t="s">
        <v>403</v>
      </c>
      <c r="R33" s="6"/>
      <c r="S33" s="6"/>
    </row>
    <row r="34" spans="1:25" ht="15" customHeight="1">
      <c r="A34" s="54">
        <v>27</v>
      </c>
      <c r="B34" s="53">
        <v>10</v>
      </c>
      <c r="C34" s="135" t="s">
        <v>303</v>
      </c>
      <c r="D34" s="135" t="s">
        <v>50</v>
      </c>
      <c r="E34" s="135" t="s">
        <v>304</v>
      </c>
      <c r="F34" s="160">
        <v>39405</v>
      </c>
      <c r="G34" s="135" t="s">
        <v>122</v>
      </c>
      <c r="H34" s="26"/>
      <c r="I34" s="208">
        <v>16</v>
      </c>
      <c r="J34" s="9">
        <f t="shared" si="0"/>
        <v>5.161290322580645</v>
      </c>
      <c r="K34" s="35">
        <v>3.4</v>
      </c>
      <c r="L34" s="33">
        <f t="shared" si="1"/>
        <v>13.6</v>
      </c>
      <c r="M34" s="34">
        <v>57.9</v>
      </c>
      <c r="N34" s="33">
        <f t="shared" si="2"/>
        <v>19.177892918825563</v>
      </c>
      <c r="O34" s="37">
        <f t="shared" si="3"/>
        <v>37.939183241406212</v>
      </c>
      <c r="P34" s="38">
        <f t="shared" si="4"/>
        <v>0.3793918324140621</v>
      </c>
      <c r="Q34" s="166" t="s">
        <v>406</v>
      </c>
      <c r="R34" s="6"/>
      <c r="S34" s="6"/>
    </row>
    <row r="35" spans="1:25" ht="15" customHeight="1">
      <c r="A35" s="54">
        <v>28</v>
      </c>
      <c r="B35" s="53">
        <v>10</v>
      </c>
      <c r="C35" s="135" t="s">
        <v>286</v>
      </c>
      <c r="D35" s="135" t="s">
        <v>287</v>
      </c>
      <c r="E35" s="135" t="s">
        <v>288</v>
      </c>
      <c r="F35" s="160">
        <v>39245</v>
      </c>
      <c r="G35" s="135" t="s">
        <v>122</v>
      </c>
      <c r="H35" s="26"/>
      <c r="I35" s="208">
        <v>14</v>
      </c>
      <c r="J35" s="9">
        <f t="shared" si="0"/>
        <v>4.5161290322580649</v>
      </c>
      <c r="K35" s="35">
        <v>0</v>
      </c>
      <c r="L35" s="33">
        <f t="shared" si="1"/>
        <v>0</v>
      </c>
      <c r="M35" s="34">
        <v>37.78</v>
      </c>
      <c r="N35" s="33">
        <f t="shared" si="2"/>
        <v>29.391212281630494</v>
      </c>
      <c r="O35" s="37">
        <f t="shared" si="3"/>
        <v>33.907341313888558</v>
      </c>
      <c r="P35" s="38">
        <f t="shared" si="4"/>
        <v>0.33907341313888556</v>
      </c>
      <c r="Q35" s="166" t="s">
        <v>401</v>
      </c>
      <c r="R35" s="6"/>
      <c r="S35" s="6"/>
    </row>
    <row r="36" spans="1:25" ht="15" customHeight="1">
      <c r="A36" s="54">
        <v>29</v>
      </c>
      <c r="B36" s="53">
        <v>10</v>
      </c>
      <c r="C36" s="135" t="s">
        <v>286</v>
      </c>
      <c r="D36" s="135" t="s">
        <v>262</v>
      </c>
      <c r="E36" s="135" t="s">
        <v>73</v>
      </c>
      <c r="F36" s="160">
        <v>39347</v>
      </c>
      <c r="G36" s="135" t="s">
        <v>119</v>
      </c>
      <c r="H36" s="26"/>
      <c r="I36" s="210">
        <v>17.5</v>
      </c>
      <c r="J36" s="9">
        <f t="shared" si="0"/>
        <v>5.645161290322581</v>
      </c>
      <c r="K36" s="2">
        <v>0</v>
      </c>
      <c r="L36" s="33">
        <f t="shared" si="1"/>
        <v>0</v>
      </c>
      <c r="M36" s="2">
        <v>43.08</v>
      </c>
      <c r="N36" s="33">
        <f t="shared" si="2"/>
        <v>25.775301764159707</v>
      </c>
      <c r="O36" s="37">
        <f t="shared" si="3"/>
        <v>31.420463054482287</v>
      </c>
      <c r="P36" s="38">
        <f t="shared" si="4"/>
        <v>0.31420463054482289</v>
      </c>
      <c r="Q36" s="166" t="s">
        <v>389</v>
      </c>
      <c r="R36" s="6"/>
      <c r="S36" s="6"/>
    </row>
    <row r="37" spans="1:25" ht="15" customHeight="1">
      <c r="A37" s="54">
        <v>30</v>
      </c>
      <c r="B37" s="53">
        <v>10</v>
      </c>
      <c r="C37" s="135" t="s">
        <v>314</v>
      </c>
      <c r="D37" s="135" t="s">
        <v>87</v>
      </c>
      <c r="E37" s="135" t="s">
        <v>48</v>
      </c>
      <c r="F37" s="160">
        <v>38443</v>
      </c>
      <c r="G37" s="135" t="s">
        <v>321</v>
      </c>
      <c r="H37" s="26"/>
      <c r="I37" s="117">
        <v>20</v>
      </c>
      <c r="J37" s="9">
        <f t="shared" si="0"/>
        <v>6.4516129032258061</v>
      </c>
      <c r="K37" s="35"/>
      <c r="L37" s="33">
        <f t="shared" si="1"/>
        <v>0</v>
      </c>
      <c r="M37" s="191" t="s">
        <v>410</v>
      </c>
      <c r="N37" s="33" t="e">
        <f t="shared" si="2"/>
        <v>#VALUE!</v>
      </c>
      <c r="O37" s="37" t="e">
        <f t="shared" si="3"/>
        <v>#VALUE!</v>
      </c>
      <c r="P37" s="38" t="e">
        <f t="shared" si="4"/>
        <v>#VALUE!</v>
      </c>
      <c r="Q37" s="166" t="s">
        <v>393</v>
      </c>
      <c r="R37" s="6"/>
      <c r="S37" s="6"/>
    </row>
    <row r="38" spans="1:25" ht="15" customHeight="1">
      <c r="A38" s="171"/>
      <c r="B38" s="192"/>
      <c r="C38" s="193"/>
      <c r="D38" s="193"/>
      <c r="E38" s="193"/>
      <c r="F38" s="194"/>
      <c r="G38" s="193"/>
      <c r="H38" s="195"/>
      <c r="I38" s="196"/>
      <c r="J38" s="197"/>
      <c r="K38" s="198"/>
      <c r="L38" s="199"/>
      <c r="M38" s="200"/>
      <c r="N38" s="199"/>
      <c r="O38" s="201"/>
      <c r="P38" s="202"/>
      <c r="Q38" s="203"/>
      <c r="R38" s="6"/>
      <c r="S38" s="6"/>
    </row>
    <row r="39" spans="1:25" ht="15" customHeight="1">
      <c r="A39" s="55"/>
      <c r="B39" s="55" t="s">
        <v>358</v>
      </c>
      <c r="C39" s="32"/>
      <c r="D39" s="32" t="s">
        <v>27</v>
      </c>
      <c r="E39" s="32"/>
      <c r="F39" s="32"/>
      <c r="G39" s="32"/>
      <c r="H39" s="32"/>
      <c r="I39" s="79"/>
      <c r="J39" s="32"/>
      <c r="K39" s="32"/>
      <c r="L39" s="32"/>
      <c r="M39" s="32"/>
      <c r="N39" s="32"/>
      <c r="R39" s="24"/>
      <c r="S39" s="24"/>
      <c r="T39" s="6"/>
      <c r="U39" s="6"/>
      <c r="V39" s="6"/>
      <c r="W39" s="6"/>
      <c r="X39" s="6"/>
      <c r="Y39" s="6"/>
    </row>
    <row r="40" spans="1:25" ht="15" customHeight="1">
      <c r="A40" s="55"/>
      <c r="B40" s="55"/>
      <c r="C40" s="32"/>
      <c r="D40" s="32"/>
      <c r="E40" s="32"/>
      <c r="F40" s="32"/>
      <c r="G40" s="32"/>
      <c r="H40" s="32"/>
      <c r="I40" s="79"/>
      <c r="J40" s="32"/>
      <c r="K40" s="32"/>
      <c r="L40" s="32"/>
      <c r="M40" s="32"/>
      <c r="N40" s="32"/>
      <c r="R40" s="24"/>
      <c r="S40" s="24"/>
      <c r="T40" s="6"/>
      <c r="U40" s="6"/>
    </row>
    <row r="41" spans="1:25" ht="15" customHeight="1">
      <c r="A41" s="55"/>
      <c r="B41" s="55"/>
      <c r="C41" s="32"/>
      <c r="D41" s="32"/>
      <c r="E41" s="32"/>
      <c r="F41" s="32"/>
      <c r="G41" s="32"/>
      <c r="H41" s="32"/>
      <c r="I41" s="79"/>
      <c r="J41" s="32"/>
      <c r="K41" s="32"/>
      <c r="L41" s="32"/>
      <c r="M41" s="32"/>
      <c r="N41" s="32"/>
      <c r="R41" s="24"/>
      <c r="S41" s="24"/>
      <c r="T41" s="6"/>
      <c r="U41" s="6"/>
    </row>
    <row r="42" spans="1:25" ht="15" customHeight="1">
      <c r="A42" s="55"/>
      <c r="B42" s="55"/>
      <c r="C42" s="32"/>
      <c r="D42" s="32"/>
      <c r="E42" s="32"/>
      <c r="F42" s="32"/>
      <c r="G42" s="32"/>
      <c r="H42" s="32"/>
      <c r="I42" s="79"/>
      <c r="J42" s="32"/>
      <c r="K42" s="32"/>
      <c r="L42" s="32"/>
      <c r="M42" s="32"/>
      <c r="N42" s="32"/>
      <c r="R42" s="24"/>
      <c r="S42" s="24"/>
      <c r="T42" s="6"/>
      <c r="U42" s="6"/>
    </row>
    <row r="43" spans="1:25" ht="15" customHeight="1">
      <c r="A43" s="55"/>
      <c r="B43" s="55"/>
      <c r="C43" s="32"/>
      <c r="D43" s="32"/>
      <c r="E43" s="32"/>
      <c r="F43" s="32"/>
      <c r="G43" s="32"/>
      <c r="H43" s="32"/>
      <c r="I43" s="79"/>
      <c r="J43" s="32"/>
      <c r="K43" s="32"/>
      <c r="L43" s="32"/>
      <c r="M43" s="32"/>
      <c r="N43" s="32"/>
      <c r="R43" s="24"/>
      <c r="S43" s="24"/>
      <c r="T43" s="6"/>
      <c r="U43" s="6"/>
    </row>
    <row r="44" spans="1:25" ht="15" customHeight="1">
      <c r="A44" s="55"/>
      <c r="B44" s="55"/>
      <c r="C44" s="32"/>
      <c r="D44" s="32"/>
      <c r="E44" s="32"/>
      <c r="F44" s="32"/>
      <c r="G44" s="32"/>
      <c r="H44" s="32"/>
      <c r="I44" s="79"/>
      <c r="J44" s="32"/>
      <c r="K44" s="32"/>
      <c r="L44" s="32"/>
      <c r="M44" s="32"/>
      <c r="N44" s="32"/>
      <c r="R44" s="24"/>
      <c r="S44" s="24"/>
      <c r="T44" s="6"/>
      <c r="U44" s="6"/>
    </row>
    <row r="45" spans="1:25" ht="15" customHeight="1">
      <c r="A45" s="55"/>
      <c r="B45" s="55"/>
      <c r="C45" s="32"/>
      <c r="D45" s="32"/>
      <c r="E45" s="32"/>
      <c r="F45" s="32" t="s">
        <v>23</v>
      </c>
      <c r="G45" s="32"/>
      <c r="H45" s="32"/>
      <c r="I45" s="79"/>
      <c r="J45" s="32"/>
      <c r="K45" s="32"/>
      <c r="L45" s="32"/>
      <c r="M45" s="32"/>
      <c r="N45" s="32"/>
      <c r="R45" s="24"/>
      <c r="S45" s="24"/>
      <c r="T45" s="6"/>
      <c r="U45" s="6"/>
    </row>
    <row r="46" spans="1:25" ht="15" customHeight="1">
      <c r="A46" s="55"/>
      <c r="B46" s="55"/>
      <c r="C46" s="32"/>
      <c r="D46" s="32"/>
      <c r="E46" s="32"/>
      <c r="F46" s="32"/>
      <c r="G46" s="32"/>
      <c r="H46" s="32"/>
      <c r="I46" s="79"/>
      <c r="J46" s="32"/>
      <c r="K46" s="32"/>
      <c r="L46" s="32"/>
      <c r="M46" s="32"/>
      <c r="N46" s="32"/>
      <c r="R46" s="24"/>
      <c r="S46" s="24"/>
      <c r="T46" s="6"/>
      <c r="U46" s="6"/>
    </row>
    <row r="47" spans="1:25" ht="15" customHeight="1">
      <c r="A47" s="55"/>
      <c r="B47" s="97"/>
      <c r="C47" s="32"/>
      <c r="D47" s="32"/>
      <c r="E47" s="32"/>
      <c r="F47" s="32"/>
      <c r="G47" s="32"/>
      <c r="H47" s="32"/>
      <c r="I47" s="39"/>
      <c r="J47" s="32"/>
      <c r="K47" s="39"/>
      <c r="L47" s="32"/>
      <c r="M47" s="32"/>
      <c r="N47" s="32"/>
      <c r="R47" s="24"/>
      <c r="S47" s="24"/>
    </row>
  </sheetData>
  <sortState ref="C8:Q36">
    <sortCondition descending="1" ref="P8:P36"/>
    <sortCondition ref="C8:C36"/>
  </sortState>
  <mergeCells count="16">
    <mergeCell ref="V6:W6"/>
    <mergeCell ref="R6:S6"/>
    <mergeCell ref="T6:U6"/>
    <mergeCell ref="A2:Q2"/>
    <mergeCell ref="A3:Q3"/>
    <mergeCell ref="M6:N6"/>
    <mergeCell ref="O6:O7"/>
    <mergeCell ref="P6:P7"/>
    <mergeCell ref="A4:Q4"/>
    <mergeCell ref="H6:H7"/>
    <mergeCell ref="I6:J6"/>
    <mergeCell ref="K6:L6"/>
    <mergeCell ref="A6:A7"/>
    <mergeCell ref="C6:C7"/>
    <mergeCell ref="F6:F7"/>
    <mergeCell ref="G6:G7"/>
  </mergeCells>
  <phoneticPr fontId="3" type="noConversion"/>
  <pageMargins left="0.35433070866141736" right="0.23622047244094491" top="0.31496062992125984" bottom="0.31496062992125984" header="0.19685039370078741" footer="0.19685039370078741"/>
  <pageSetup paperSize="9" scale="49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W42"/>
  <sheetViews>
    <sheetView tabSelected="1" zoomScale="85" zoomScaleNormal="85" workbookViewId="0">
      <selection activeCell="A2" sqref="A2:Q29"/>
    </sheetView>
  </sheetViews>
  <sheetFormatPr defaultRowHeight="15" customHeight="1"/>
  <cols>
    <col min="1" max="1" width="7.109375" style="55" customWidth="1"/>
    <col min="2" max="2" width="5.6640625" style="32" customWidth="1"/>
    <col min="3" max="3" width="17.6640625" style="32" customWidth="1"/>
    <col min="4" max="4" width="15" style="32" customWidth="1"/>
    <col min="5" max="5" width="20.33203125" style="32" customWidth="1"/>
    <col min="6" max="6" width="15.6640625" style="55" customWidth="1"/>
    <col min="7" max="7" width="19.5546875" style="32" customWidth="1"/>
    <col min="8" max="8" width="14.88671875" style="32" customWidth="1"/>
    <col min="9" max="9" width="15.33203125" style="76" customWidth="1"/>
    <col min="10" max="10" width="14.33203125" style="32" customWidth="1"/>
    <col min="11" max="11" width="8.6640625" style="32" customWidth="1"/>
    <col min="12" max="12" width="10" style="32" customWidth="1"/>
    <col min="13" max="13" width="8.6640625" style="32" customWidth="1"/>
    <col min="14" max="14" width="10.44140625" style="32" customWidth="1"/>
    <col min="15" max="15" width="11.44140625" style="32" customWidth="1"/>
    <col min="16" max="16" width="10.88671875" style="32" customWidth="1"/>
    <col min="17" max="17" width="31" style="32" customWidth="1"/>
  </cols>
  <sheetData>
    <row r="2" spans="1:23" ht="15" customHeight="1">
      <c r="A2" s="229" t="s">
        <v>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10"/>
      <c r="S2" s="10"/>
      <c r="T2" s="10"/>
      <c r="U2" s="10"/>
      <c r="V2" s="10"/>
      <c r="W2" s="10"/>
    </row>
    <row r="3" spans="1:23" ht="15" customHeight="1">
      <c r="A3" s="229" t="s">
        <v>31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10"/>
      <c r="S3" s="10"/>
      <c r="T3" s="10"/>
      <c r="U3" s="10"/>
      <c r="V3" s="10"/>
      <c r="W3" s="10"/>
    </row>
    <row r="4" spans="1:23" ht="15" customHeight="1">
      <c r="A4" s="229" t="s">
        <v>29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10"/>
      <c r="S4" s="10"/>
      <c r="T4" s="10"/>
      <c r="U4" s="10"/>
      <c r="V4" s="10"/>
      <c r="W4" s="10"/>
    </row>
    <row r="5" spans="1:23" ht="15" customHeight="1">
      <c r="B5" s="25"/>
      <c r="C5" s="25"/>
      <c r="D5" s="25"/>
      <c r="E5" s="25"/>
      <c r="G5" s="25"/>
      <c r="H5" s="25"/>
      <c r="J5" s="21"/>
      <c r="K5" s="21"/>
      <c r="R5" s="10"/>
      <c r="S5" s="10"/>
      <c r="T5" s="10"/>
      <c r="U5" s="10"/>
      <c r="V5" s="10"/>
      <c r="W5" s="10"/>
    </row>
    <row r="6" spans="1:23" ht="51.6" customHeight="1">
      <c r="A6" s="216" t="s">
        <v>0</v>
      </c>
      <c r="B6" s="220" t="s">
        <v>22</v>
      </c>
      <c r="C6" s="29" t="s">
        <v>15</v>
      </c>
      <c r="D6" s="29" t="s">
        <v>16</v>
      </c>
      <c r="E6" s="29" t="s">
        <v>17</v>
      </c>
      <c r="F6" s="218" t="s">
        <v>1</v>
      </c>
      <c r="G6" s="220" t="s">
        <v>2</v>
      </c>
      <c r="H6" s="94" t="s">
        <v>20</v>
      </c>
      <c r="I6" s="222" t="s">
        <v>9</v>
      </c>
      <c r="J6" s="223"/>
      <c r="K6" s="222" t="s">
        <v>25</v>
      </c>
      <c r="L6" s="223"/>
      <c r="M6" s="222" t="s">
        <v>24</v>
      </c>
      <c r="N6" s="223"/>
      <c r="O6" s="220" t="s">
        <v>5</v>
      </c>
      <c r="P6" s="224" t="s">
        <v>6</v>
      </c>
      <c r="Q6" s="220" t="s">
        <v>3</v>
      </c>
      <c r="R6" s="225" t="s">
        <v>12</v>
      </c>
      <c r="S6" s="225"/>
      <c r="T6" s="225" t="s">
        <v>11</v>
      </c>
      <c r="U6" s="225"/>
      <c r="V6" s="225" t="s">
        <v>10</v>
      </c>
      <c r="W6" s="225"/>
    </row>
    <row r="7" spans="1:23" ht="15" customHeight="1">
      <c r="A7" s="217"/>
      <c r="B7" s="221"/>
      <c r="C7" s="30"/>
      <c r="D7" s="30"/>
      <c r="E7" s="30"/>
      <c r="F7" s="219"/>
      <c r="G7" s="221"/>
      <c r="H7" s="95"/>
      <c r="I7" s="100" t="s">
        <v>8</v>
      </c>
      <c r="J7" s="7" t="s">
        <v>7</v>
      </c>
      <c r="K7" s="8" t="s">
        <v>8</v>
      </c>
      <c r="L7" s="7" t="s">
        <v>7</v>
      </c>
      <c r="M7" s="4" t="s">
        <v>8</v>
      </c>
      <c r="N7" s="7" t="s">
        <v>7</v>
      </c>
      <c r="O7" s="221"/>
      <c r="P7" s="224"/>
      <c r="Q7" s="221"/>
      <c r="R7" s="11" t="s">
        <v>13</v>
      </c>
      <c r="S7" s="11">
        <v>20</v>
      </c>
      <c r="T7" s="11"/>
      <c r="U7" s="11">
        <v>40</v>
      </c>
      <c r="V7" s="11"/>
      <c r="W7" s="11">
        <v>40</v>
      </c>
    </row>
    <row r="8" spans="1:23" ht="15" customHeight="1">
      <c r="A8" s="54">
        <v>1</v>
      </c>
      <c r="B8" s="53">
        <v>11</v>
      </c>
      <c r="C8" s="182" t="s">
        <v>350</v>
      </c>
      <c r="D8" s="182" t="s">
        <v>351</v>
      </c>
      <c r="E8" s="182" t="s">
        <v>146</v>
      </c>
      <c r="F8" s="93">
        <v>38991</v>
      </c>
      <c r="G8" s="137" t="s">
        <v>121</v>
      </c>
      <c r="H8" s="46" t="s">
        <v>411</v>
      </c>
      <c r="I8" s="99">
        <v>14.5</v>
      </c>
      <c r="J8" s="9">
        <f t="shared" ref="J8:J21" si="0">$S$7*I8/$S$8</f>
        <v>4.67741935483871</v>
      </c>
      <c r="K8" s="44">
        <v>9.6</v>
      </c>
      <c r="L8" s="9">
        <f t="shared" ref="L8:L21" si="1">$U$7*K8/$U$8</f>
        <v>38.4</v>
      </c>
      <c r="M8" s="43">
        <v>24.97</v>
      </c>
      <c r="N8" s="9">
        <f t="shared" ref="N8:N21" si="2">($W$7*$W$8)/M8</f>
        <v>40</v>
      </c>
      <c r="O8" s="37">
        <f t="shared" ref="O8:O21" si="3">J8+L8+N8</f>
        <v>83.07741935483871</v>
      </c>
      <c r="P8" s="38">
        <f t="shared" ref="P8:P21" si="4">O8/100</f>
        <v>0.83077419354838711</v>
      </c>
      <c r="Q8" s="137" t="s">
        <v>400</v>
      </c>
      <c r="R8" s="11"/>
      <c r="S8" s="11">
        <v>62</v>
      </c>
      <c r="T8" s="11"/>
      <c r="U8" s="11">
        <v>10</v>
      </c>
      <c r="V8" s="11"/>
      <c r="W8" s="11">
        <f>SMALL(M8:M23,1)</f>
        <v>24.97</v>
      </c>
    </row>
    <row r="9" spans="1:23" s="3" customFormat="1" ht="15" customHeight="1">
      <c r="A9" s="54">
        <v>2</v>
      </c>
      <c r="B9" s="53">
        <v>11</v>
      </c>
      <c r="C9" s="212" t="s">
        <v>322</v>
      </c>
      <c r="D9" s="212" t="s">
        <v>323</v>
      </c>
      <c r="E9" s="212" t="s">
        <v>39</v>
      </c>
      <c r="F9" s="147">
        <v>39089</v>
      </c>
      <c r="G9" s="135" t="s">
        <v>121</v>
      </c>
      <c r="H9" s="1" t="s">
        <v>412</v>
      </c>
      <c r="I9" s="100">
        <v>35.5</v>
      </c>
      <c r="J9" s="9">
        <f t="shared" si="0"/>
        <v>11.451612903225806</v>
      </c>
      <c r="K9" s="44">
        <v>10</v>
      </c>
      <c r="L9" s="9">
        <f t="shared" si="1"/>
        <v>40</v>
      </c>
      <c r="M9" s="43">
        <v>41.84</v>
      </c>
      <c r="N9" s="9">
        <f t="shared" si="2"/>
        <v>23.871892925430206</v>
      </c>
      <c r="O9" s="37">
        <f t="shared" si="3"/>
        <v>75.32350582865601</v>
      </c>
      <c r="P9" s="38">
        <f t="shared" si="4"/>
        <v>0.75323505828656012</v>
      </c>
      <c r="Q9" s="135" t="s">
        <v>400</v>
      </c>
      <c r="R9" s="11"/>
      <c r="S9" s="11"/>
      <c r="T9" s="11"/>
      <c r="U9" s="11"/>
      <c r="V9" s="11"/>
      <c r="W9" s="11"/>
    </row>
    <row r="10" spans="1:23" ht="15" customHeight="1">
      <c r="A10" s="54">
        <v>3</v>
      </c>
      <c r="B10" s="53">
        <v>11</v>
      </c>
      <c r="C10" s="213" t="s">
        <v>326</v>
      </c>
      <c r="D10" s="213" t="s">
        <v>327</v>
      </c>
      <c r="E10" s="213" t="s">
        <v>328</v>
      </c>
      <c r="F10" s="148">
        <v>39662</v>
      </c>
      <c r="G10" s="137" t="s">
        <v>115</v>
      </c>
      <c r="H10" s="1" t="s">
        <v>412</v>
      </c>
      <c r="I10" s="100">
        <v>26</v>
      </c>
      <c r="J10" s="9">
        <f t="shared" si="0"/>
        <v>8.387096774193548</v>
      </c>
      <c r="K10" s="44">
        <v>8.9</v>
      </c>
      <c r="L10" s="9">
        <f t="shared" si="1"/>
        <v>35.6</v>
      </c>
      <c r="M10" s="43">
        <v>36.979999999999997</v>
      </c>
      <c r="N10" s="9">
        <f t="shared" si="2"/>
        <v>27.009194159004867</v>
      </c>
      <c r="O10" s="37">
        <f t="shared" si="3"/>
        <v>70.996290933198409</v>
      </c>
      <c r="P10" s="38">
        <f t="shared" si="4"/>
        <v>0.70996290933198414</v>
      </c>
      <c r="Q10" s="137" t="s">
        <v>368</v>
      </c>
      <c r="R10" s="10"/>
      <c r="S10" s="10"/>
      <c r="T10" s="10"/>
      <c r="U10" s="10"/>
      <c r="V10" s="10"/>
      <c r="W10" s="10"/>
    </row>
    <row r="11" spans="1:23" s="123" customFormat="1" ht="15" customHeight="1">
      <c r="A11" s="54">
        <v>4</v>
      </c>
      <c r="B11" s="120">
        <v>11</v>
      </c>
      <c r="C11" s="212" t="s">
        <v>160</v>
      </c>
      <c r="D11" s="212" t="s">
        <v>343</v>
      </c>
      <c r="E11" s="212" t="s">
        <v>51</v>
      </c>
      <c r="F11" s="147">
        <v>39184</v>
      </c>
      <c r="G11" s="135" t="s">
        <v>114</v>
      </c>
      <c r="H11" s="1" t="s">
        <v>412</v>
      </c>
      <c r="I11" s="99">
        <v>30</v>
      </c>
      <c r="J11" s="9">
        <f t="shared" si="0"/>
        <v>9.67741935483871</v>
      </c>
      <c r="K11" s="46">
        <v>9.4</v>
      </c>
      <c r="L11" s="9">
        <f t="shared" si="1"/>
        <v>37.6</v>
      </c>
      <c r="M11" s="46">
        <v>42.53</v>
      </c>
      <c r="N11" s="9">
        <f t="shared" si="2"/>
        <v>23.484599106513048</v>
      </c>
      <c r="O11" s="37">
        <f t="shared" si="3"/>
        <v>70.762018461351758</v>
      </c>
      <c r="P11" s="38">
        <f t="shared" si="4"/>
        <v>0.70762018461351761</v>
      </c>
      <c r="Q11" s="135" t="s">
        <v>409</v>
      </c>
      <c r="R11" s="122"/>
      <c r="S11" s="122"/>
      <c r="T11" s="122"/>
      <c r="U11" s="122"/>
      <c r="V11" s="122"/>
      <c r="W11" s="122"/>
    </row>
    <row r="12" spans="1:23" ht="15" customHeight="1">
      <c r="A12" s="54">
        <v>5</v>
      </c>
      <c r="B12" s="53">
        <v>11</v>
      </c>
      <c r="C12" s="213" t="s">
        <v>330</v>
      </c>
      <c r="D12" s="213" t="s">
        <v>331</v>
      </c>
      <c r="E12" s="213" t="s">
        <v>332</v>
      </c>
      <c r="F12" s="148">
        <v>39147</v>
      </c>
      <c r="G12" s="137" t="s">
        <v>115</v>
      </c>
      <c r="H12" s="1" t="s">
        <v>412</v>
      </c>
      <c r="I12" s="40">
        <v>32</v>
      </c>
      <c r="J12" s="9">
        <f t="shared" si="0"/>
        <v>10.32258064516129</v>
      </c>
      <c r="K12" s="44">
        <v>9.5</v>
      </c>
      <c r="L12" s="9">
        <f t="shared" si="1"/>
        <v>38</v>
      </c>
      <c r="M12" s="43">
        <v>44.54</v>
      </c>
      <c r="N12" s="9">
        <f t="shared" si="2"/>
        <v>22.424786708576558</v>
      </c>
      <c r="O12" s="44">
        <f t="shared" si="3"/>
        <v>70.747367353737843</v>
      </c>
      <c r="P12" s="121">
        <f t="shared" si="4"/>
        <v>0.70747367353737844</v>
      </c>
      <c r="Q12" s="137" t="s">
        <v>368</v>
      </c>
      <c r="R12" s="6"/>
      <c r="S12" s="18"/>
      <c r="T12" s="6"/>
      <c r="U12" s="6"/>
      <c r="V12" s="6"/>
      <c r="W12" s="6"/>
    </row>
    <row r="13" spans="1:23" ht="15" customHeight="1">
      <c r="A13" s="54">
        <v>6</v>
      </c>
      <c r="B13" s="53">
        <v>11</v>
      </c>
      <c r="C13" s="213" t="s">
        <v>324</v>
      </c>
      <c r="D13" s="213" t="s">
        <v>97</v>
      </c>
      <c r="E13" s="213" t="s">
        <v>233</v>
      </c>
      <c r="F13" s="148">
        <v>38883</v>
      </c>
      <c r="G13" s="153" t="s">
        <v>124</v>
      </c>
      <c r="H13" s="1" t="s">
        <v>412</v>
      </c>
      <c r="I13" s="105">
        <v>17.5</v>
      </c>
      <c r="J13" s="9">
        <f t="shared" si="0"/>
        <v>5.645161290322581</v>
      </c>
      <c r="K13" s="41">
        <v>9.1999999999999993</v>
      </c>
      <c r="L13" s="9">
        <f t="shared" si="1"/>
        <v>36.799999999999997</v>
      </c>
      <c r="M13" s="43">
        <v>40.21</v>
      </c>
      <c r="N13" s="9">
        <f t="shared" si="2"/>
        <v>24.839592141258393</v>
      </c>
      <c r="O13" s="37">
        <f t="shared" si="3"/>
        <v>67.284753431580981</v>
      </c>
      <c r="P13" s="38">
        <f t="shared" si="4"/>
        <v>0.67284753431580979</v>
      </c>
      <c r="Q13" s="137" t="s">
        <v>376</v>
      </c>
      <c r="R13" s="5"/>
      <c r="S13" s="5"/>
      <c r="T13" s="5"/>
      <c r="U13" s="5"/>
      <c r="V13" s="5"/>
      <c r="W13" s="5"/>
    </row>
    <row r="14" spans="1:23" s="3" customFormat="1" ht="15" customHeight="1">
      <c r="A14" s="54">
        <v>7</v>
      </c>
      <c r="B14" s="53">
        <v>11</v>
      </c>
      <c r="C14" s="167" t="s">
        <v>348</v>
      </c>
      <c r="D14" s="167" t="s">
        <v>349</v>
      </c>
      <c r="E14" s="167" t="s">
        <v>177</v>
      </c>
      <c r="F14" s="148">
        <v>38818</v>
      </c>
      <c r="G14" s="141" t="s">
        <v>118</v>
      </c>
      <c r="H14" s="87"/>
      <c r="I14" s="99">
        <v>19.5</v>
      </c>
      <c r="J14" s="9">
        <f t="shared" si="0"/>
        <v>6.290322580645161</v>
      </c>
      <c r="K14" s="46">
        <v>8.1999999999999993</v>
      </c>
      <c r="L14" s="9">
        <f t="shared" si="1"/>
        <v>32.799999999999997</v>
      </c>
      <c r="M14" s="46">
        <v>35.93</v>
      </c>
      <c r="N14" s="9">
        <f t="shared" si="2"/>
        <v>27.798497077650985</v>
      </c>
      <c r="O14" s="37">
        <f t="shared" si="3"/>
        <v>66.888819658296143</v>
      </c>
      <c r="P14" s="38">
        <f t="shared" si="4"/>
        <v>0.66888819658296139</v>
      </c>
      <c r="Q14" s="137" t="s">
        <v>361</v>
      </c>
      <c r="R14" s="6"/>
      <c r="S14" s="6"/>
      <c r="T14" s="6"/>
      <c r="U14" s="6"/>
      <c r="V14" s="6"/>
      <c r="W14" s="6"/>
    </row>
    <row r="15" spans="1:23" s="3" customFormat="1" ht="15" customHeight="1">
      <c r="A15" s="54">
        <v>8</v>
      </c>
      <c r="B15" s="53">
        <v>11</v>
      </c>
      <c r="C15" s="167" t="s">
        <v>243</v>
      </c>
      <c r="D15" s="167" t="s">
        <v>346</v>
      </c>
      <c r="E15" s="167" t="s">
        <v>80</v>
      </c>
      <c r="F15" s="148">
        <v>39108</v>
      </c>
      <c r="G15" s="153" t="s">
        <v>124</v>
      </c>
      <c r="H15" s="88"/>
      <c r="I15" s="99">
        <v>22</v>
      </c>
      <c r="J15" s="9">
        <f t="shared" si="0"/>
        <v>7.096774193548387</v>
      </c>
      <c r="K15" s="44">
        <v>8.8000000000000007</v>
      </c>
      <c r="L15" s="9">
        <f t="shared" si="1"/>
        <v>35.200000000000003</v>
      </c>
      <c r="M15" s="43">
        <v>45.57</v>
      </c>
      <c r="N15" s="9">
        <f t="shared" si="2"/>
        <v>21.917928461707262</v>
      </c>
      <c r="O15" s="37">
        <f t="shared" si="3"/>
        <v>64.21470265525565</v>
      </c>
      <c r="P15" s="38">
        <f t="shared" si="4"/>
        <v>0.64214702655255651</v>
      </c>
      <c r="Q15" s="137" t="s">
        <v>376</v>
      </c>
      <c r="R15" s="5"/>
      <c r="S15" s="5"/>
      <c r="T15" s="5"/>
      <c r="U15" s="5"/>
      <c r="V15" s="5"/>
      <c r="W15" s="5"/>
    </row>
    <row r="16" spans="1:23" ht="15" customHeight="1">
      <c r="A16" s="54">
        <v>9</v>
      </c>
      <c r="B16" s="53">
        <v>11</v>
      </c>
      <c r="C16" s="166" t="s">
        <v>336</v>
      </c>
      <c r="D16" s="166" t="s">
        <v>163</v>
      </c>
      <c r="E16" s="166" t="s">
        <v>337</v>
      </c>
      <c r="F16" s="147">
        <v>39024</v>
      </c>
      <c r="G16" s="135" t="s">
        <v>121</v>
      </c>
      <c r="H16" s="84"/>
      <c r="I16" s="99">
        <v>22.5</v>
      </c>
      <c r="J16" s="9">
        <f t="shared" si="0"/>
        <v>7.258064516129032</v>
      </c>
      <c r="K16" s="42">
        <v>8</v>
      </c>
      <c r="L16" s="9">
        <f t="shared" si="1"/>
        <v>32</v>
      </c>
      <c r="M16" s="43">
        <v>52.51</v>
      </c>
      <c r="N16" s="9">
        <f t="shared" si="2"/>
        <v>19.021138830698913</v>
      </c>
      <c r="O16" s="37">
        <f t="shared" si="3"/>
        <v>58.279203346827941</v>
      </c>
      <c r="P16" s="38">
        <f t="shared" si="4"/>
        <v>0.58279203346827946</v>
      </c>
      <c r="Q16" s="135" t="s">
        <v>400</v>
      </c>
      <c r="R16" s="6"/>
      <c r="S16" s="6"/>
      <c r="T16" s="6"/>
      <c r="U16" s="6"/>
      <c r="V16" s="6"/>
      <c r="W16" s="6"/>
    </row>
    <row r="17" spans="1:23" ht="15" customHeight="1">
      <c r="A17" s="54">
        <v>10</v>
      </c>
      <c r="B17" s="53">
        <v>11</v>
      </c>
      <c r="C17" s="168" t="s">
        <v>311</v>
      </c>
      <c r="D17" s="168" t="s">
        <v>38</v>
      </c>
      <c r="E17" s="168" t="s">
        <v>140</v>
      </c>
      <c r="F17" s="156">
        <v>38822</v>
      </c>
      <c r="G17" s="137" t="s">
        <v>124</v>
      </c>
      <c r="H17" s="84"/>
      <c r="I17" s="40">
        <v>23</v>
      </c>
      <c r="J17" s="9">
        <f t="shared" si="0"/>
        <v>7.419354838709677</v>
      </c>
      <c r="K17" s="42">
        <v>7</v>
      </c>
      <c r="L17" s="9">
        <f t="shared" si="1"/>
        <v>28</v>
      </c>
      <c r="M17" s="43">
        <v>45.55</v>
      </c>
      <c r="N17" s="9">
        <f t="shared" si="2"/>
        <v>21.92755214050494</v>
      </c>
      <c r="O17" s="37">
        <f t="shared" si="3"/>
        <v>57.346906979214623</v>
      </c>
      <c r="P17" s="38">
        <f t="shared" si="4"/>
        <v>0.57346906979214618</v>
      </c>
      <c r="Q17" s="137" t="s">
        <v>376</v>
      </c>
      <c r="R17" s="5"/>
      <c r="S17" s="5"/>
      <c r="T17" s="5"/>
      <c r="U17" s="5"/>
      <c r="V17" s="5"/>
      <c r="W17" s="5"/>
    </row>
    <row r="18" spans="1:23" ht="15" customHeight="1">
      <c r="A18" s="54">
        <v>11</v>
      </c>
      <c r="B18" s="53">
        <v>11</v>
      </c>
      <c r="C18" s="167" t="s">
        <v>341</v>
      </c>
      <c r="D18" s="167" t="s">
        <v>155</v>
      </c>
      <c r="E18" s="167" t="s">
        <v>57</v>
      </c>
      <c r="F18" s="147">
        <v>39039</v>
      </c>
      <c r="G18" s="135" t="s">
        <v>116</v>
      </c>
      <c r="H18" s="84"/>
      <c r="I18" s="99">
        <v>11.5</v>
      </c>
      <c r="J18" s="9">
        <f t="shared" si="0"/>
        <v>3.7096774193548385</v>
      </c>
      <c r="K18" s="44">
        <v>7.2</v>
      </c>
      <c r="L18" s="9">
        <f t="shared" si="1"/>
        <v>28.8</v>
      </c>
      <c r="M18" s="43">
        <v>58.06</v>
      </c>
      <c r="N18" s="9">
        <f t="shared" si="2"/>
        <v>17.202893558387874</v>
      </c>
      <c r="O18" s="37">
        <f t="shared" si="3"/>
        <v>49.712570977742715</v>
      </c>
      <c r="P18" s="38">
        <f t="shared" si="4"/>
        <v>0.49712570977742715</v>
      </c>
      <c r="Q18" s="135" t="s">
        <v>367</v>
      </c>
      <c r="R18" s="6"/>
      <c r="S18" s="6"/>
      <c r="T18" s="6"/>
      <c r="U18" s="6"/>
      <c r="V18" s="6"/>
      <c r="W18" s="6"/>
    </row>
    <row r="19" spans="1:23" ht="15" customHeight="1">
      <c r="A19" s="54">
        <v>12</v>
      </c>
      <c r="B19" s="53">
        <v>11</v>
      </c>
      <c r="C19" s="166" t="s">
        <v>168</v>
      </c>
      <c r="D19" s="166" t="s">
        <v>344</v>
      </c>
      <c r="E19" s="166" t="s">
        <v>288</v>
      </c>
      <c r="F19" s="147">
        <v>39066</v>
      </c>
      <c r="G19" s="135" t="s">
        <v>122</v>
      </c>
      <c r="H19" s="84"/>
      <c r="I19" s="40">
        <v>31</v>
      </c>
      <c r="J19" s="9">
        <f t="shared" si="0"/>
        <v>10</v>
      </c>
      <c r="K19" s="45"/>
      <c r="L19" s="9">
        <f t="shared" si="1"/>
        <v>0</v>
      </c>
      <c r="M19" s="43">
        <v>50.76</v>
      </c>
      <c r="N19" s="9">
        <f t="shared" si="2"/>
        <v>19.676910953506699</v>
      </c>
      <c r="O19" s="37">
        <f t="shared" si="3"/>
        <v>29.676910953506699</v>
      </c>
      <c r="P19" s="38">
        <f t="shared" si="4"/>
        <v>0.29676910953506697</v>
      </c>
      <c r="Q19" s="135" t="s">
        <v>406</v>
      </c>
      <c r="R19" s="6"/>
      <c r="S19" s="6"/>
      <c r="T19" s="6"/>
      <c r="U19" s="6"/>
      <c r="V19" s="6"/>
      <c r="W19" s="6"/>
    </row>
    <row r="20" spans="1:23" ht="15" customHeight="1">
      <c r="A20" s="54">
        <v>13</v>
      </c>
      <c r="B20" s="53">
        <v>11</v>
      </c>
      <c r="C20" s="166" t="s">
        <v>342</v>
      </c>
      <c r="D20" s="166" t="s">
        <v>135</v>
      </c>
      <c r="E20" s="166" t="s">
        <v>90</v>
      </c>
      <c r="F20" s="148">
        <v>38753</v>
      </c>
      <c r="G20" s="137" t="str">
        <f>[1]Лист3!$G$10</f>
        <v>МБОУ "СОШ №10" им. Бембетова В.А.</v>
      </c>
      <c r="H20" s="84"/>
      <c r="I20" s="100">
        <v>15.5</v>
      </c>
      <c r="J20" s="9">
        <f t="shared" si="0"/>
        <v>5</v>
      </c>
      <c r="K20" s="44"/>
      <c r="L20" s="9">
        <f t="shared" si="1"/>
        <v>0</v>
      </c>
      <c r="M20" s="43">
        <v>46.45</v>
      </c>
      <c r="N20" s="9">
        <f t="shared" si="2"/>
        <v>21.502691065661999</v>
      </c>
      <c r="O20" s="37">
        <f t="shared" si="3"/>
        <v>26.502691065661999</v>
      </c>
      <c r="P20" s="38">
        <f t="shared" si="4"/>
        <v>0.26502691065661999</v>
      </c>
      <c r="Q20" s="137" t="s">
        <v>371</v>
      </c>
      <c r="R20" s="6"/>
      <c r="S20" s="6"/>
    </row>
    <row r="21" spans="1:23" ht="15" customHeight="1">
      <c r="A21" s="54">
        <v>14</v>
      </c>
      <c r="B21" s="53">
        <v>11</v>
      </c>
      <c r="C21" s="167" t="s">
        <v>338</v>
      </c>
      <c r="D21" s="167" t="s">
        <v>224</v>
      </c>
      <c r="E21" s="167" t="s">
        <v>164</v>
      </c>
      <c r="F21" s="169">
        <v>39057</v>
      </c>
      <c r="G21" s="135" t="s">
        <v>116</v>
      </c>
      <c r="H21" s="84"/>
      <c r="I21" s="99">
        <v>15.5</v>
      </c>
      <c r="J21" s="9">
        <f t="shared" si="0"/>
        <v>5</v>
      </c>
      <c r="K21" s="46"/>
      <c r="L21" s="9">
        <f t="shared" si="1"/>
        <v>0</v>
      </c>
      <c r="M21" s="46">
        <v>47.49</v>
      </c>
      <c r="N21" s="9">
        <f t="shared" si="2"/>
        <v>21.031796167614232</v>
      </c>
      <c r="O21" s="37">
        <f t="shared" si="3"/>
        <v>26.031796167614232</v>
      </c>
      <c r="P21" s="38">
        <f t="shared" si="4"/>
        <v>0.2603179616761423</v>
      </c>
      <c r="Q21" s="135" t="s">
        <v>382</v>
      </c>
      <c r="R21" s="6"/>
      <c r="S21" s="6"/>
    </row>
    <row r="22" spans="1:23" ht="15" customHeight="1">
      <c r="A22" s="54">
        <v>15</v>
      </c>
      <c r="B22" s="53">
        <v>11</v>
      </c>
      <c r="C22" s="166" t="s">
        <v>352</v>
      </c>
      <c r="D22" s="166" t="s">
        <v>353</v>
      </c>
      <c r="E22" s="166" t="s">
        <v>164</v>
      </c>
      <c r="F22" s="147">
        <v>38751</v>
      </c>
      <c r="G22" s="135" t="s">
        <v>195</v>
      </c>
      <c r="H22" s="89"/>
      <c r="I22" s="99">
        <v>14</v>
      </c>
      <c r="J22" s="9">
        <f t="shared" ref="J22:J23" si="5">$S$7*I22/$S$8</f>
        <v>4.5161290322580649</v>
      </c>
      <c r="K22" s="46"/>
      <c r="L22" s="9">
        <f t="shared" ref="L22:L23" si="6">$U$7*K22/$U$8</f>
        <v>0</v>
      </c>
      <c r="M22" s="46" t="s">
        <v>410</v>
      </c>
      <c r="N22" s="9" t="e">
        <f t="shared" ref="N22:N23" si="7">($W$7*$W$8)/M22</f>
        <v>#VALUE!</v>
      </c>
      <c r="O22" s="37" t="e">
        <f t="shared" ref="O22:O23" si="8">J22+L22+N22</f>
        <v>#VALUE!</v>
      </c>
      <c r="P22" s="38" t="e">
        <f t="shared" ref="P22:P23" si="9">O22/100</f>
        <v>#VALUE!</v>
      </c>
      <c r="Q22" s="135" t="s">
        <v>390</v>
      </c>
      <c r="R22" s="6"/>
      <c r="S22" s="6"/>
    </row>
    <row r="23" spans="1:23" ht="15" customHeight="1">
      <c r="A23" s="54">
        <v>16</v>
      </c>
      <c r="B23" s="53">
        <v>11</v>
      </c>
      <c r="C23" s="166" t="s">
        <v>354</v>
      </c>
      <c r="D23" s="166" t="s">
        <v>44</v>
      </c>
      <c r="E23" s="166" t="s">
        <v>140</v>
      </c>
      <c r="F23" s="147">
        <v>38918</v>
      </c>
      <c r="G23" s="135" t="s">
        <v>123</v>
      </c>
      <c r="H23" s="85"/>
      <c r="I23" s="99">
        <v>5.5</v>
      </c>
      <c r="J23" s="9">
        <f t="shared" si="5"/>
        <v>1.7741935483870968</v>
      </c>
      <c r="K23" s="44"/>
      <c r="L23" s="9">
        <f t="shared" si="6"/>
        <v>0</v>
      </c>
      <c r="M23" s="43" t="s">
        <v>410</v>
      </c>
      <c r="N23" s="9" t="e">
        <f t="shared" si="7"/>
        <v>#VALUE!</v>
      </c>
      <c r="O23" s="37" t="e">
        <f t="shared" si="8"/>
        <v>#VALUE!</v>
      </c>
      <c r="P23" s="38" t="e">
        <f t="shared" si="9"/>
        <v>#VALUE!</v>
      </c>
      <c r="Q23" s="135" t="s">
        <v>380</v>
      </c>
      <c r="R23" s="6"/>
      <c r="S23" s="6"/>
    </row>
    <row r="24" spans="1:23" ht="15" customHeight="1">
      <c r="A24" s="54">
        <v>17</v>
      </c>
      <c r="B24" s="53">
        <v>11</v>
      </c>
      <c r="C24" s="168" t="s">
        <v>325</v>
      </c>
      <c r="D24" s="168" t="s">
        <v>133</v>
      </c>
      <c r="E24" s="168" t="s">
        <v>130</v>
      </c>
      <c r="F24" s="148">
        <v>38929</v>
      </c>
      <c r="G24" s="153" t="s">
        <v>124</v>
      </c>
      <c r="H24" s="84"/>
      <c r="I24" s="100">
        <v>16.5</v>
      </c>
      <c r="J24" s="9">
        <f t="shared" ref="J24:J29" si="10">$S$7*I24/$S$8</f>
        <v>5.32258064516129</v>
      </c>
      <c r="K24" s="44"/>
      <c r="L24" s="9">
        <f t="shared" ref="L24:L29" si="11">$U$7*K24/$U$8</f>
        <v>0</v>
      </c>
      <c r="M24" s="43" t="s">
        <v>410</v>
      </c>
      <c r="N24" s="9" t="e">
        <f t="shared" ref="N24:N29" si="12">($W$7*$W$8)/M24</f>
        <v>#VALUE!</v>
      </c>
      <c r="O24" s="37" t="e">
        <f t="shared" ref="O24:O29" si="13">J24+L24+N24</f>
        <v>#VALUE!</v>
      </c>
      <c r="P24" s="38" t="e">
        <f t="shared" ref="P24:P29" si="14">O24/100</f>
        <v>#VALUE!</v>
      </c>
      <c r="Q24" s="137" t="s">
        <v>376</v>
      </c>
      <c r="R24" s="11"/>
      <c r="S24" s="11"/>
      <c r="T24" s="11"/>
      <c r="U24" s="11"/>
      <c r="V24" s="11"/>
      <c r="W24" s="11"/>
    </row>
    <row r="25" spans="1:23" ht="15" customHeight="1">
      <c r="A25" s="54">
        <v>18</v>
      </c>
      <c r="B25" s="53">
        <v>11</v>
      </c>
      <c r="C25" s="166" t="s">
        <v>329</v>
      </c>
      <c r="D25" s="166" t="s">
        <v>95</v>
      </c>
      <c r="E25" s="166" t="s">
        <v>57</v>
      </c>
      <c r="F25" s="147">
        <v>38950</v>
      </c>
      <c r="G25" s="135" t="s">
        <v>123</v>
      </c>
      <c r="H25" s="84"/>
      <c r="I25" s="41">
        <v>11.5</v>
      </c>
      <c r="J25" s="9">
        <f t="shared" si="10"/>
        <v>3.7096774193548385</v>
      </c>
      <c r="K25" s="45"/>
      <c r="L25" s="9">
        <f t="shared" si="11"/>
        <v>0</v>
      </c>
      <c r="M25" s="43" t="s">
        <v>410</v>
      </c>
      <c r="N25" s="9" t="e">
        <f t="shared" si="12"/>
        <v>#VALUE!</v>
      </c>
      <c r="O25" s="37" t="e">
        <f t="shared" si="13"/>
        <v>#VALUE!</v>
      </c>
      <c r="P25" s="38" t="e">
        <f t="shared" si="14"/>
        <v>#VALUE!</v>
      </c>
      <c r="Q25" s="135" t="s">
        <v>380</v>
      </c>
      <c r="R25" s="6"/>
      <c r="S25" s="6"/>
      <c r="T25" s="6"/>
      <c r="U25" s="6"/>
      <c r="V25" s="6"/>
      <c r="W25" s="6"/>
    </row>
    <row r="26" spans="1:23" ht="15" customHeight="1">
      <c r="A26" s="54">
        <v>19</v>
      </c>
      <c r="B26" s="53">
        <v>11</v>
      </c>
      <c r="C26" s="154" t="s">
        <v>333</v>
      </c>
      <c r="D26" s="154" t="s">
        <v>334</v>
      </c>
      <c r="E26" s="154" t="s">
        <v>335</v>
      </c>
      <c r="F26" s="114">
        <v>39070</v>
      </c>
      <c r="G26" s="154" t="s">
        <v>355</v>
      </c>
      <c r="H26" s="84"/>
      <c r="I26" s="100">
        <v>24</v>
      </c>
      <c r="J26" s="9">
        <f t="shared" si="10"/>
        <v>7.741935483870968</v>
      </c>
      <c r="K26" s="44"/>
      <c r="L26" s="9">
        <f t="shared" si="11"/>
        <v>0</v>
      </c>
      <c r="M26" s="43" t="s">
        <v>410</v>
      </c>
      <c r="N26" s="9" t="e">
        <f t="shared" si="12"/>
        <v>#VALUE!</v>
      </c>
      <c r="O26" s="37" t="e">
        <f t="shared" si="13"/>
        <v>#VALUE!</v>
      </c>
      <c r="P26" s="38" t="e">
        <f t="shared" si="14"/>
        <v>#VALUE!</v>
      </c>
      <c r="Q26" s="154" t="s">
        <v>363</v>
      </c>
      <c r="R26" s="6"/>
      <c r="S26" s="6"/>
      <c r="T26" s="6"/>
      <c r="U26" s="6"/>
      <c r="V26" s="6"/>
      <c r="W26" s="6"/>
    </row>
    <row r="27" spans="1:23" s="3" customFormat="1" ht="15" customHeight="1">
      <c r="A27" s="54">
        <v>20</v>
      </c>
      <c r="B27" s="53">
        <v>11</v>
      </c>
      <c r="C27" s="166" t="s">
        <v>339</v>
      </c>
      <c r="D27" s="166" t="s">
        <v>340</v>
      </c>
      <c r="E27" s="166" t="s">
        <v>300</v>
      </c>
      <c r="F27" s="147">
        <v>38836</v>
      </c>
      <c r="G27" s="135" t="s">
        <v>195</v>
      </c>
      <c r="H27" s="90"/>
      <c r="I27" s="99">
        <v>21</v>
      </c>
      <c r="J27" s="9">
        <f t="shared" si="10"/>
        <v>6.774193548387097</v>
      </c>
      <c r="K27" s="42"/>
      <c r="L27" s="9">
        <f t="shared" si="11"/>
        <v>0</v>
      </c>
      <c r="M27" s="43" t="s">
        <v>410</v>
      </c>
      <c r="N27" s="9" t="e">
        <f t="shared" si="12"/>
        <v>#VALUE!</v>
      </c>
      <c r="O27" s="37" t="e">
        <f t="shared" si="13"/>
        <v>#VALUE!</v>
      </c>
      <c r="P27" s="38" t="e">
        <f t="shared" si="14"/>
        <v>#VALUE!</v>
      </c>
      <c r="Q27" s="135" t="s">
        <v>390</v>
      </c>
      <c r="R27" s="6"/>
      <c r="S27" s="6"/>
      <c r="T27" s="6"/>
      <c r="U27" s="6"/>
      <c r="V27" s="6"/>
      <c r="W27" s="6"/>
    </row>
    <row r="28" spans="1:23" ht="15" customHeight="1">
      <c r="A28" s="54">
        <v>21</v>
      </c>
      <c r="B28" s="53">
        <v>11</v>
      </c>
      <c r="C28" s="168" t="s">
        <v>345</v>
      </c>
      <c r="D28" s="168" t="s">
        <v>280</v>
      </c>
      <c r="E28" s="168" t="s">
        <v>151</v>
      </c>
      <c r="F28" s="148">
        <v>38916</v>
      </c>
      <c r="G28" s="153" t="s">
        <v>124</v>
      </c>
      <c r="H28" s="87"/>
      <c r="I28" s="99">
        <v>14.5</v>
      </c>
      <c r="J28" s="9">
        <f t="shared" si="10"/>
        <v>4.67741935483871</v>
      </c>
      <c r="K28" s="44"/>
      <c r="L28" s="9">
        <f t="shared" si="11"/>
        <v>0</v>
      </c>
      <c r="M28" s="43" t="s">
        <v>410</v>
      </c>
      <c r="N28" s="9" t="e">
        <f t="shared" si="12"/>
        <v>#VALUE!</v>
      </c>
      <c r="O28" s="37" t="e">
        <f t="shared" si="13"/>
        <v>#VALUE!</v>
      </c>
      <c r="P28" s="38" t="e">
        <f t="shared" si="14"/>
        <v>#VALUE!</v>
      </c>
      <c r="Q28" s="137" t="s">
        <v>376</v>
      </c>
      <c r="R28" s="6"/>
      <c r="S28" s="6"/>
      <c r="T28" s="6"/>
      <c r="U28" s="6"/>
      <c r="V28" s="6"/>
      <c r="W28" s="6"/>
    </row>
    <row r="29" spans="1:23" ht="15" customHeight="1">
      <c r="A29" s="54">
        <v>22</v>
      </c>
      <c r="B29" s="53">
        <v>11</v>
      </c>
      <c r="C29" s="166" t="s">
        <v>347</v>
      </c>
      <c r="D29" s="166" t="s">
        <v>78</v>
      </c>
      <c r="E29" s="166" t="s">
        <v>304</v>
      </c>
      <c r="F29" s="147">
        <v>39080</v>
      </c>
      <c r="G29" s="135" t="s">
        <v>356</v>
      </c>
      <c r="H29" s="89"/>
      <c r="I29" s="99">
        <v>7.5</v>
      </c>
      <c r="J29" s="9">
        <f t="shared" si="10"/>
        <v>2.4193548387096775</v>
      </c>
      <c r="K29" s="46"/>
      <c r="L29" s="9">
        <f t="shared" si="11"/>
        <v>0</v>
      </c>
      <c r="M29" s="46" t="s">
        <v>410</v>
      </c>
      <c r="N29" s="9" t="e">
        <f t="shared" si="12"/>
        <v>#VALUE!</v>
      </c>
      <c r="O29" s="37" t="e">
        <f t="shared" si="13"/>
        <v>#VALUE!</v>
      </c>
      <c r="P29" s="38" t="e">
        <f t="shared" si="14"/>
        <v>#VALUE!</v>
      </c>
      <c r="Q29" s="135" t="s">
        <v>363</v>
      </c>
      <c r="R29" s="6"/>
      <c r="S29" s="6"/>
    </row>
    <row r="30" spans="1:23" ht="15" customHeight="1">
      <c r="A30" s="132"/>
      <c r="B30" s="132"/>
      <c r="C30" s="133"/>
      <c r="D30" s="133"/>
      <c r="E30" s="133"/>
      <c r="F30" s="133" t="s">
        <v>23</v>
      </c>
      <c r="G30" s="133"/>
      <c r="H30" s="133"/>
      <c r="I30" s="134"/>
      <c r="J30" s="133"/>
      <c r="K30" s="133"/>
      <c r="L30" s="133"/>
      <c r="M30" s="133"/>
      <c r="N30" s="133"/>
      <c r="O30" s="133"/>
      <c r="P30" s="133"/>
      <c r="Q30" s="133"/>
      <c r="R30" s="24"/>
      <c r="S30" s="24"/>
      <c r="T30" s="6"/>
      <c r="U30" s="6"/>
    </row>
    <row r="31" spans="1:23" ht="15" customHeight="1">
      <c r="A31" s="132"/>
      <c r="B31" s="132"/>
      <c r="C31" s="133"/>
      <c r="D31" s="133"/>
      <c r="E31" s="133"/>
      <c r="F31" s="133"/>
      <c r="G31" s="133"/>
      <c r="H31" s="133"/>
      <c r="I31" s="134"/>
      <c r="J31" s="133"/>
      <c r="K31" s="133"/>
      <c r="L31" s="133"/>
      <c r="M31" s="133"/>
      <c r="N31" s="133"/>
      <c r="O31" s="133"/>
      <c r="P31" s="133"/>
      <c r="Q31" s="133"/>
      <c r="R31" s="24"/>
      <c r="S31" s="24"/>
      <c r="T31" s="6"/>
      <c r="U31" s="6"/>
    </row>
    <row r="32" spans="1:23" ht="15" customHeight="1">
      <c r="B32" s="235" t="s">
        <v>357</v>
      </c>
      <c r="C32" s="235"/>
      <c r="D32" s="235"/>
      <c r="F32" s="32"/>
      <c r="I32" s="39"/>
      <c r="K32" s="39"/>
      <c r="R32" s="24"/>
      <c r="S32" s="24"/>
    </row>
    <row r="33" spans="18:19" ht="15" customHeight="1">
      <c r="R33" s="6"/>
      <c r="S33" s="6"/>
    </row>
    <row r="34" spans="18:19" ht="15" customHeight="1">
      <c r="R34" s="6"/>
      <c r="S34" s="6"/>
    </row>
    <row r="35" spans="18:19" ht="15" customHeight="1">
      <c r="R35" s="6"/>
      <c r="S35" s="6"/>
    </row>
    <row r="36" spans="18:19" ht="15" customHeight="1">
      <c r="R36" s="6"/>
      <c r="S36" s="6"/>
    </row>
    <row r="37" spans="18:19" ht="15" customHeight="1">
      <c r="R37" s="6"/>
      <c r="S37" s="6"/>
    </row>
    <row r="38" spans="18:19" ht="15" customHeight="1">
      <c r="R38" s="6"/>
      <c r="S38" s="6"/>
    </row>
    <row r="39" spans="18:19" ht="15" customHeight="1">
      <c r="R39" s="6"/>
      <c r="S39" s="6"/>
    </row>
    <row r="40" spans="18:19" ht="15" customHeight="1">
      <c r="R40" s="6"/>
      <c r="S40" s="6"/>
    </row>
    <row r="41" spans="18:19" ht="15" customHeight="1">
      <c r="R41" s="6"/>
      <c r="S41" s="6"/>
    </row>
    <row r="42" spans="18:19" ht="15" customHeight="1">
      <c r="R42" s="6"/>
      <c r="S42" s="6"/>
    </row>
  </sheetData>
  <sortState ref="C8:Q21">
    <sortCondition descending="1" ref="P8:P21"/>
    <sortCondition ref="C8:C21"/>
  </sortState>
  <mergeCells count="17">
    <mergeCell ref="B32:D32"/>
    <mergeCell ref="V6:W6"/>
    <mergeCell ref="Q6:Q7"/>
    <mergeCell ref="I6:J6"/>
    <mergeCell ref="K6:L6"/>
    <mergeCell ref="R6:S6"/>
    <mergeCell ref="T6:U6"/>
    <mergeCell ref="A2:Q2"/>
    <mergeCell ref="A3:Q3"/>
    <mergeCell ref="A4:Q4"/>
    <mergeCell ref="A6:A7"/>
    <mergeCell ref="B6:B7"/>
    <mergeCell ref="F6:F7"/>
    <mergeCell ref="G6:G7"/>
    <mergeCell ref="M6:N6"/>
    <mergeCell ref="O6:O7"/>
    <mergeCell ref="P6:P7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мальчики</vt:lpstr>
      <vt:lpstr>8 мальчики</vt:lpstr>
      <vt:lpstr>9 мальчики</vt:lpstr>
      <vt:lpstr>10 мальчики</vt:lpstr>
      <vt:lpstr>11 мальчики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2023-12-12T17:23:22Z</cp:lastPrinted>
  <dcterms:created xsi:type="dcterms:W3CDTF">2011-09-15T07:41:43Z</dcterms:created>
  <dcterms:modified xsi:type="dcterms:W3CDTF">2023-12-12T17:23:25Z</dcterms:modified>
</cp:coreProperties>
</file>