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kab\Downloads\"/>
    </mc:Choice>
  </mc:AlternateContent>
  <bookViews>
    <workbookView xWindow="0" yWindow="0" windowWidth="23040" windowHeight="9192" activeTab="4"/>
  </bookViews>
  <sheets>
    <sheet name="7 девушки" sheetId="1" r:id="rId1"/>
    <sheet name="8 девушки" sheetId="2" r:id="rId2"/>
    <sheet name="9 девушки" sheetId="5" r:id="rId3"/>
    <sheet name="10 девушки" sheetId="6" r:id="rId4"/>
    <sheet name="11 девушки" sheetId="8" r:id="rId5"/>
  </sheets>
  <definedNames>
    <definedName name="Z_E089515C_7A47_489C_8BF8_B76124DF728F_.wvu.PrintArea" localSheetId="3" hidden="1">'10 девушки'!$A$1:$O$9</definedName>
    <definedName name="Z_E089515C_7A47_489C_8BF8_B76124DF728F_.wvu.PrintArea" localSheetId="0" hidden="1">'7 девушки'!$A$1:$Q$9</definedName>
    <definedName name="Z_E089515C_7A47_489C_8BF8_B76124DF728F_.wvu.PrintArea" localSheetId="1" hidden="1">'8 девушки'!$A$1:$O$9</definedName>
    <definedName name="Z_E089515C_7A47_489C_8BF8_B76124DF728F_.wvu.PrintArea" localSheetId="2" hidden="1">'9 девушки'!$A$1:$O$9</definedName>
    <definedName name="_xlnm.Print_Area" localSheetId="3">'10 девушки'!$A$1:$O$9</definedName>
    <definedName name="_xlnm.Print_Area" localSheetId="0">'7 девушки'!$A$1:$Q$9</definedName>
    <definedName name="_xlnm.Print_Area" localSheetId="1">'8 девушки'!$A$1:$O$9</definedName>
    <definedName name="_xlnm.Print_Area" localSheetId="2">'9 девушки'!$A$1:$O$9</definedName>
  </definedNames>
  <calcPr calcId="162913"/>
  <customWorkbookViews>
    <customWorkbookView name="M.Kucheriavaia - Личное представление" guid="{E089515C-7A47-489C-8BF8-B76124DF728F}" mergeInterval="0" personalView="1" maximized="1" xWindow="1" yWindow="1" windowWidth="1916" windowHeight="850" activeSheetId="1"/>
  </customWorkbookViews>
</workbook>
</file>

<file path=xl/calcChain.xml><?xml version="1.0" encoding="utf-8"?>
<calcChain xmlns="http://schemas.openxmlformats.org/spreadsheetml/2006/main">
  <c r="P13" i="6" l="1"/>
  <c r="P17" i="6"/>
  <c r="P12" i="6"/>
  <c r="M22" i="6"/>
  <c r="M21" i="6"/>
  <c r="M23" i="6"/>
  <c r="M24" i="6"/>
  <c r="M14" i="6"/>
  <c r="M13" i="6"/>
  <c r="M19" i="6"/>
  <c r="M17" i="6"/>
  <c r="M15" i="6"/>
  <c r="M11" i="6"/>
  <c r="M20" i="6"/>
  <c r="M16" i="6"/>
  <c r="M10" i="6"/>
  <c r="M12" i="6"/>
  <c r="M18" i="6"/>
  <c r="O22" i="6"/>
  <c r="O21" i="6"/>
  <c r="O23" i="6"/>
  <c r="O24" i="6"/>
  <c r="O14" i="6"/>
  <c r="O13" i="6"/>
  <c r="O19" i="6"/>
  <c r="O17" i="6"/>
  <c r="O15" i="6"/>
  <c r="O11" i="6"/>
  <c r="O20" i="6"/>
  <c r="O16" i="6"/>
  <c r="O10" i="6"/>
  <c r="O12" i="6"/>
  <c r="O18" i="6"/>
  <c r="K22" i="6"/>
  <c r="P22" i="6" s="1"/>
  <c r="K21" i="6"/>
  <c r="P21" i="6" s="1"/>
  <c r="K23" i="6"/>
  <c r="P23" i="6" s="1"/>
  <c r="K24" i="6"/>
  <c r="P24" i="6" s="1"/>
  <c r="K14" i="6"/>
  <c r="P14" i="6" s="1"/>
  <c r="K13" i="6"/>
  <c r="K19" i="6"/>
  <c r="P19" i="6" s="1"/>
  <c r="K17" i="6"/>
  <c r="K15" i="6"/>
  <c r="P15" i="6" s="1"/>
  <c r="K11" i="6"/>
  <c r="P11" i="6" s="1"/>
  <c r="K20" i="6"/>
  <c r="P20" i="6" s="1"/>
  <c r="K16" i="6"/>
  <c r="P16" i="6" s="1"/>
  <c r="K10" i="6"/>
  <c r="P10" i="6" s="1"/>
  <c r="K12" i="6"/>
  <c r="K18" i="6"/>
  <c r="P18" i="6" s="1"/>
  <c r="M21" i="8"/>
  <c r="M10" i="8"/>
  <c r="M12" i="8"/>
  <c r="M23" i="8"/>
  <c r="M14" i="8"/>
  <c r="M15" i="8"/>
  <c r="M18" i="8"/>
  <c r="M16" i="8"/>
  <c r="M22" i="8"/>
  <c r="M19" i="8"/>
  <c r="M25" i="8"/>
  <c r="M24" i="8"/>
  <c r="M20" i="8"/>
  <c r="M26" i="8"/>
  <c r="M11" i="8"/>
  <c r="M17" i="8"/>
  <c r="M13" i="8"/>
  <c r="O21" i="8"/>
  <c r="O10" i="8"/>
  <c r="O12" i="8"/>
  <c r="O23" i="8"/>
  <c r="O14" i="8"/>
  <c r="O15" i="8"/>
  <c r="O18" i="8"/>
  <c r="O16" i="8"/>
  <c r="O22" i="8"/>
  <c r="O19" i="8"/>
  <c r="O25" i="8"/>
  <c r="O24" i="8"/>
  <c r="O20" i="8"/>
  <c r="O26" i="8"/>
  <c r="O11" i="8"/>
  <c r="O17" i="8"/>
  <c r="O13" i="8"/>
  <c r="P14" i="2"/>
  <c r="M19" i="2"/>
  <c r="M26" i="2"/>
  <c r="P26" i="2" s="1"/>
  <c r="M15" i="2"/>
  <c r="M10" i="2"/>
  <c r="M20" i="2"/>
  <c r="M24" i="2"/>
  <c r="M25" i="2"/>
  <c r="M16" i="2"/>
  <c r="M21" i="2"/>
  <c r="M13" i="2"/>
  <c r="M23" i="2"/>
  <c r="M22" i="2"/>
  <c r="M18" i="2"/>
  <c r="M12" i="2"/>
  <c r="M17" i="2"/>
  <c r="M11" i="2"/>
  <c r="M14" i="2"/>
  <c r="O19" i="2"/>
  <c r="O26" i="2"/>
  <c r="O15" i="2"/>
  <c r="O10" i="2"/>
  <c r="O20" i="2"/>
  <c r="O24" i="2"/>
  <c r="O25" i="2"/>
  <c r="O16" i="2"/>
  <c r="O21" i="2"/>
  <c r="O13" i="2"/>
  <c r="O23" i="2"/>
  <c r="O22" i="2"/>
  <c r="O18" i="2"/>
  <c r="O12" i="2"/>
  <c r="O17" i="2"/>
  <c r="O11" i="2"/>
  <c r="O14" i="2"/>
  <c r="P23" i="1"/>
  <c r="O11" i="1"/>
  <c r="O23" i="1"/>
  <c r="O16" i="1"/>
  <c r="O20" i="1"/>
  <c r="O14" i="1"/>
  <c r="O17" i="1"/>
  <c r="O18" i="1"/>
  <c r="O15" i="1"/>
  <c r="O21" i="1"/>
  <c r="O22" i="1"/>
  <c r="O19" i="1"/>
  <c r="O10" i="1"/>
  <c r="O13" i="1"/>
  <c r="O12" i="1"/>
  <c r="O26" i="5"/>
  <c r="O10" i="5"/>
  <c r="O17" i="5"/>
  <c r="O16" i="5"/>
  <c r="O24" i="5"/>
  <c r="O20" i="5"/>
  <c r="O15" i="5"/>
  <c r="O12" i="5"/>
  <c r="O13" i="5"/>
  <c r="O22" i="5"/>
  <c r="O25" i="5"/>
  <c r="O21" i="5"/>
  <c r="O11" i="5"/>
  <c r="O23" i="5"/>
  <c r="O18" i="5"/>
  <c r="O14" i="5"/>
  <c r="O19" i="5"/>
  <c r="O27" i="5"/>
  <c r="M26" i="5"/>
  <c r="M10" i="5"/>
  <c r="M17" i="5"/>
  <c r="M16" i="5"/>
  <c r="M24" i="5"/>
  <c r="M20" i="5"/>
  <c r="M15" i="5"/>
  <c r="M12" i="5"/>
  <c r="M13" i="5"/>
  <c r="M22" i="5"/>
  <c r="M25" i="5"/>
  <c r="M21" i="5"/>
  <c r="M11" i="5"/>
  <c r="M23" i="5"/>
  <c r="M18" i="5"/>
  <c r="M14" i="5"/>
  <c r="M19" i="5"/>
  <c r="M27" i="5"/>
  <c r="M11" i="1"/>
  <c r="M23" i="1"/>
  <c r="M16" i="1"/>
  <c r="M20" i="1"/>
  <c r="M14" i="1"/>
  <c r="M17" i="1"/>
  <c r="M18" i="1"/>
  <c r="M15" i="1"/>
  <c r="M21" i="1"/>
  <c r="M22" i="1"/>
  <c r="M19" i="1"/>
  <c r="M10" i="1"/>
  <c r="M13" i="1"/>
  <c r="M12" i="1"/>
  <c r="J9" i="6"/>
  <c r="J9" i="5"/>
  <c r="K17" i="5" s="1"/>
  <c r="P17" i="5" s="1"/>
  <c r="J9" i="8"/>
  <c r="K14" i="2"/>
  <c r="J9" i="1"/>
  <c r="K20" i="1" s="1"/>
  <c r="P20" i="1" s="1"/>
  <c r="K11" i="1" l="1"/>
  <c r="P11" i="1" s="1"/>
  <c r="K21" i="1"/>
  <c r="P21" i="1" s="1"/>
  <c r="K12" i="1"/>
  <c r="P12" i="1" s="1"/>
  <c r="K16" i="1"/>
  <c r="P16" i="1" s="1"/>
  <c r="K22" i="1"/>
  <c r="P22" i="1" s="1"/>
  <c r="K15" i="1"/>
  <c r="P15" i="1" s="1"/>
  <c r="K18" i="1"/>
  <c r="P18" i="1" s="1"/>
  <c r="K19" i="1"/>
  <c r="P19" i="1" s="1"/>
  <c r="K17" i="1"/>
  <c r="P17" i="1" s="1"/>
  <c r="K13" i="1"/>
  <c r="P13" i="1" s="1"/>
  <c r="K14" i="1"/>
  <c r="P14" i="1" s="1"/>
  <c r="K10" i="1"/>
  <c r="P10" i="1" s="1"/>
  <c r="K18" i="2"/>
  <c r="P18" i="2" s="1"/>
  <c r="K20" i="2"/>
  <c r="P20" i="2" s="1"/>
  <c r="K22" i="2"/>
  <c r="P22" i="2" s="1"/>
  <c r="K23" i="2"/>
  <c r="P23" i="2" s="1"/>
  <c r="K15" i="2"/>
  <c r="P15" i="2" s="1"/>
  <c r="K13" i="2"/>
  <c r="P13" i="2" s="1"/>
  <c r="K16" i="2"/>
  <c r="P16" i="2" s="1"/>
  <c r="K21" i="2"/>
  <c r="P21" i="2" s="1"/>
  <c r="K17" i="2"/>
  <c r="P17" i="2" s="1"/>
  <c r="K25" i="2"/>
  <c r="P25" i="2" s="1"/>
  <c r="K19" i="2"/>
  <c r="P19" i="2" s="1"/>
  <c r="K11" i="2"/>
  <c r="P11" i="2" s="1"/>
  <c r="K12" i="2"/>
  <c r="P12" i="2" s="1"/>
  <c r="K24" i="2"/>
  <c r="P24" i="2" s="1"/>
  <c r="K10" i="2"/>
  <c r="P10" i="2" s="1"/>
  <c r="K13" i="8"/>
  <c r="P13" i="8" s="1"/>
  <c r="K11" i="8"/>
  <c r="P11" i="8" s="1"/>
  <c r="K21" i="8"/>
  <c r="P21" i="8" s="1"/>
  <c r="K17" i="8"/>
  <c r="P17" i="8" s="1"/>
  <c r="K20" i="8"/>
  <c r="P20" i="8" s="1"/>
  <c r="K14" i="8"/>
  <c r="P14" i="8" s="1"/>
  <c r="K12" i="8"/>
  <c r="P12" i="8" s="1"/>
  <c r="K22" i="8"/>
  <c r="P22" i="8" s="1"/>
  <c r="K24" i="8"/>
  <c r="P24" i="8" s="1"/>
  <c r="K19" i="8"/>
  <c r="P19" i="8" s="1"/>
  <c r="K10" i="8"/>
  <c r="P10" i="8" s="1"/>
  <c r="K16" i="8"/>
  <c r="P16" i="8" s="1"/>
  <c r="K26" i="8"/>
  <c r="P26" i="8" s="1"/>
  <c r="K18" i="8"/>
  <c r="P18" i="8" s="1"/>
  <c r="K23" i="8"/>
  <c r="P23" i="8" s="1"/>
  <c r="K25" i="8"/>
  <c r="P25" i="8" s="1"/>
  <c r="K15" i="8"/>
  <c r="P15" i="8" s="1"/>
  <c r="K10" i="5"/>
  <c r="P10" i="5" s="1"/>
  <c r="K19" i="5"/>
  <c r="P19" i="5" s="1"/>
  <c r="K22" i="5"/>
  <c r="P22" i="5" s="1"/>
  <c r="K26" i="5"/>
  <c r="P26" i="5" s="1"/>
  <c r="K14" i="5"/>
  <c r="P14" i="5" s="1"/>
  <c r="K12" i="5"/>
  <c r="P12" i="5" s="1"/>
  <c r="K18" i="5"/>
  <c r="P18" i="5" s="1"/>
  <c r="K23" i="5"/>
  <c r="P23" i="5" s="1"/>
  <c r="K25" i="5"/>
  <c r="P25" i="5" s="1"/>
  <c r="K24" i="5"/>
  <c r="P24" i="5" s="1"/>
  <c r="K15" i="5"/>
  <c r="P15" i="5" s="1"/>
  <c r="K20" i="5"/>
  <c r="P20" i="5" s="1"/>
  <c r="K11" i="5"/>
  <c r="P11" i="5" s="1"/>
  <c r="K16" i="5"/>
  <c r="P16" i="5" s="1"/>
  <c r="K27" i="5"/>
  <c r="P27" i="5" s="1"/>
  <c r="K21" i="5"/>
  <c r="P21" i="5" s="1"/>
  <c r="K13" i="5"/>
  <c r="P13" i="5" s="1"/>
</calcChain>
</file>

<file path=xl/sharedStrings.xml><?xml version="1.0" encoding="utf-8"?>
<sst xmlns="http://schemas.openxmlformats.org/spreadsheetml/2006/main" count="771" uniqueCount="286">
  <si>
    <t>№</t>
  </si>
  <si>
    <t>Теория</t>
  </si>
  <si>
    <t>Баллы</t>
  </si>
  <si>
    <t>результат</t>
  </si>
  <si>
    <t>время в сек</t>
  </si>
  <si>
    <t>зачетные баллы</t>
  </si>
  <si>
    <t>баллы</t>
  </si>
  <si>
    <t>Образовательная организация</t>
  </si>
  <si>
    <t>Гимнастика</t>
  </si>
  <si>
    <t xml:space="preserve">ВСЕГО баллов </t>
  </si>
  <si>
    <t>max 100</t>
  </si>
  <si>
    <t>max 20</t>
  </si>
  <si>
    <t>max 40</t>
  </si>
  <si>
    <t>Игровые виды спорта</t>
  </si>
  <si>
    <t xml:space="preserve">Протокол </t>
  </si>
  <si>
    <t>Лучший результат среди девушек 7 класс</t>
  </si>
  <si>
    <t>Лучший результат среди девушек 8 класс</t>
  </si>
  <si>
    <t>Лучший результат среди девушек 9 класс</t>
  </si>
  <si>
    <t>Дата рождения</t>
  </si>
  <si>
    <t>Фамилия</t>
  </si>
  <si>
    <t>Имя</t>
  </si>
  <si>
    <t>Отчество</t>
  </si>
  <si>
    <t>Валерия</t>
  </si>
  <si>
    <t>Григорьевна</t>
  </si>
  <si>
    <t>Алексеевна</t>
  </si>
  <si>
    <t>Эвелина</t>
  </si>
  <si>
    <t>Карина</t>
  </si>
  <si>
    <t>Манджиева</t>
  </si>
  <si>
    <t>Альмина</t>
  </si>
  <si>
    <t>Арина</t>
  </si>
  <si>
    <t>Саналовна</t>
  </si>
  <si>
    <t>Анастасия</t>
  </si>
  <si>
    <t>Дарья</t>
  </si>
  <si>
    <t>Очировна</t>
  </si>
  <si>
    <t>Даяна</t>
  </si>
  <si>
    <t>Андреевна</t>
  </si>
  <si>
    <t>Амуланга</t>
  </si>
  <si>
    <t>Эрендженова</t>
  </si>
  <si>
    <t>Дарина</t>
  </si>
  <si>
    <t>Баатровна</t>
  </si>
  <si>
    <t xml:space="preserve">Алена </t>
  </si>
  <si>
    <t>Эренценовна</t>
  </si>
  <si>
    <t>Александровна</t>
  </si>
  <si>
    <t>Сергеевна</t>
  </si>
  <si>
    <t>Джангаровна</t>
  </si>
  <si>
    <t>Алина</t>
  </si>
  <si>
    <r>
      <t xml:space="preserve">Место проведения:    </t>
    </r>
    <r>
      <rPr>
        <b/>
        <u/>
        <sz val="12"/>
        <rFont val="Times New Roman"/>
        <family val="1"/>
        <charset val="204"/>
      </rPr>
      <t>МБОУ "СОШ №21"</t>
    </r>
  </si>
  <si>
    <t>МБОУ "СОШ №12"</t>
  </si>
  <si>
    <t>МБОУ СОШ № 18</t>
  </si>
  <si>
    <t>МБОУ "СОШ №23 им. Эрдниева П.М."</t>
  </si>
  <si>
    <t>МБОУ "Элистинский технический лицей"</t>
  </si>
  <si>
    <t>Баина</t>
  </si>
  <si>
    <t>Мергеновна</t>
  </si>
  <si>
    <t>Викторовна</t>
  </si>
  <si>
    <t>Полина</t>
  </si>
  <si>
    <t>Руслановна</t>
  </si>
  <si>
    <t>Корникова</t>
  </si>
  <si>
    <t>Луиза</t>
  </si>
  <si>
    <t>Эркеновна</t>
  </si>
  <si>
    <t xml:space="preserve">Мучаева </t>
  </si>
  <si>
    <t xml:space="preserve">Айлана </t>
  </si>
  <si>
    <t xml:space="preserve">Сергеевна </t>
  </si>
  <si>
    <t>Евгеньевна</t>
  </si>
  <si>
    <t>Манджусова</t>
  </si>
  <si>
    <t>Валериевна</t>
  </si>
  <si>
    <t>Лиджиева</t>
  </si>
  <si>
    <t>Горяева</t>
  </si>
  <si>
    <t>Иляна</t>
  </si>
  <si>
    <t>Валерьевна</t>
  </si>
  <si>
    <t>Улана</t>
  </si>
  <si>
    <t>Дорджиева</t>
  </si>
  <si>
    <t>Айлана</t>
  </si>
  <si>
    <t>Матвенова</t>
  </si>
  <si>
    <t>Картэнова</t>
  </si>
  <si>
    <t>Камилла</t>
  </si>
  <si>
    <t>Чумудова</t>
  </si>
  <si>
    <t>Алтана</t>
  </si>
  <si>
    <t>Мингияновна</t>
  </si>
  <si>
    <t>Николаевна</t>
  </si>
  <si>
    <t>МБОУ "СОШ №4"</t>
  </si>
  <si>
    <t>МБОУ "СОШ №20" г.Элисты</t>
  </si>
  <si>
    <t>МБОУ "СОШ №21"</t>
  </si>
  <si>
    <t xml:space="preserve">Манжикова </t>
  </si>
  <si>
    <t>Николь</t>
  </si>
  <si>
    <t>Басанговна</t>
  </si>
  <si>
    <t>Мария</t>
  </si>
  <si>
    <t>Энкира</t>
  </si>
  <si>
    <t>Екатерина</t>
  </si>
  <si>
    <t>Ангелина</t>
  </si>
  <si>
    <t xml:space="preserve">Сангаджиева </t>
  </si>
  <si>
    <t>Камила</t>
  </si>
  <si>
    <t>Борисовна</t>
  </si>
  <si>
    <t>Ивановна</t>
  </si>
  <si>
    <t>Милана</t>
  </si>
  <si>
    <t>София</t>
  </si>
  <si>
    <t>Эрдниевна</t>
  </si>
  <si>
    <t>Заяна</t>
  </si>
  <si>
    <t>Канаева</t>
  </si>
  <si>
    <t>Цереновна</t>
  </si>
  <si>
    <t>Ностаева</t>
  </si>
  <si>
    <t xml:space="preserve">Оконова </t>
  </si>
  <si>
    <t xml:space="preserve">Оюна </t>
  </si>
  <si>
    <t>Дорджиевна</t>
  </si>
  <si>
    <t>Вероника</t>
  </si>
  <si>
    <t>Мухараева</t>
  </si>
  <si>
    <t>Заяновна</t>
  </si>
  <si>
    <t>Вячеславовна</t>
  </si>
  <si>
    <t>Арнаева</t>
  </si>
  <si>
    <t>Ангира</t>
  </si>
  <si>
    <t>Нарановна</t>
  </si>
  <si>
    <t>Хурчиева</t>
  </si>
  <si>
    <t>Нина</t>
  </si>
  <si>
    <t>Дмитриевна</t>
  </si>
  <si>
    <t>МБОУ "Элистинский лицей"</t>
  </si>
  <si>
    <t>Васильевна</t>
  </si>
  <si>
    <t xml:space="preserve">Карнусова </t>
  </si>
  <si>
    <t xml:space="preserve">Амина </t>
  </si>
  <si>
    <t xml:space="preserve">Владимировна </t>
  </si>
  <si>
    <t>Владиславовна</t>
  </si>
  <si>
    <t>Васильева</t>
  </si>
  <si>
    <t>Айтана</t>
  </si>
  <si>
    <t>Наяна</t>
  </si>
  <si>
    <t>Мучкаева</t>
  </si>
  <si>
    <t>Эдуардовна</t>
  </si>
  <si>
    <t>Дарбакова</t>
  </si>
  <si>
    <t>Эрдняевна</t>
  </si>
  <si>
    <t>Самхаева</t>
  </si>
  <si>
    <t>Эмилия</t>
  </si>
  <si>
    <t>Зражевская</t>
  </si>
  <si>
    <t>Елизавета</t>
  </si>
  <si>
    <t xml:space="preserve">Убушиева </t>
  </si>
  <si>
    <t xml:space="preserve">Елена </t>
  </si>
  <si>
    <t xml:space="preserve">Арслановна </t>
  </si>
  <si>
    <t>Поволоцкая</t>
  </si>
  <si>
    <t xml:space="preserve">Арина </t>
  </si>
  <si>
    <t xml:space="preserve">Николаевна </t>
  </si>
  <si>
    <t xml:space="preserve">Бекеева </t>
  </si>
  <si>
    <t xml:space="preserve">Баина </t>
  </si>
  <si>
    <t xml:space="preserve">Савровна </t>
  </si>
  <si>
    <t>Баулкина</t>
  </si>
  <si>
    <t>Альма</t>
  </si>
  <si>
    <t>Голденова</t>
  </si>
  <si>
    <t>Насунова</t>
  </si>
  <si>
    <t>МБОУ "ЭМГ"</t>
  </si>
  <si>
    <t>Победитель</t>
  </si>
  <si>
    <t>Призер</t>
  </si>
  <si>
    <t>Бамбаева Л.Л.</t>
  </si>
  <si>
    <t>Усунцынова Н.А.</t>
  </si>
  <si>
    <t>муниципального этапа Всероссийской олимпиады школьников 2025-2026 уч. год    Физическая культура 7 класс (девочки)</t>
  </si>
  <si>
    <t>Пол</t>
  </si>
  <si>
    <t>Район</t>
  </si>
  <si>
    <t>Фамилия, имя, отчество учителя (полностью)</t>
  </si>
  <si>
    <t>Андреева</t>
  </si>
  <si>
    <t>Олеговна</t>
  </si>
  <si>
    <t>ж</t>
  </si>
  <si>
    <t>г. Элиста</t>
  </si>
  <si>
    <t>МБОУ "ЭКГ" им. Секенова Б.К.</t>
  </si>
  <si>
    <t>Коростылева Анжелика Георгиевна</t>
  </si>
  <si>
    <t>Шарапова</t>
  </si>
  <si>
    <t>Бамбаев Савр Церенович</t>
  </si>
  <si>
    <t>Эльвеговна</t>
  </si>
  <si>
    <t>Цебеков Эльвг Борисович</t>
  </si>
  <si>
    <t>Аюна</t>
  </si>
  <si>
    <t>Тазаева</t>
  </si>
  <si>
    <t>Басановна</t>
  </si>
  <si>
    <t>Алаева</t>
  </si>
  <si>
    <t>Гришкеева</t>
  </si>
  <si>
    <t xml:space="preserve">МБОУ "СОШ № 17" им.Д.Н.Кугультинова </t>
  </si>
  <si>
    <t>Буваева Саглара Очир-Горяевна</t>
  </si>
  <si>
    <t>Гугуева</t>
  </si>
  <si>
    <t>Чевдюев Владимир Васильевич</t>
  </si>
  <si>
    <t>Игоревна</t>
  </si>
  <si>
    <t>Дюдишева</t>
  </si>
  <si>
    <t>Айса</t>
  </si>
  <si>
    <t>г.Элиста</t>
  </si>
  <si>
    <t>Нарин-Шаринова</t>
  </si>
  <si>
    <t>Даниэла</t>
  </si>
  <si>
    <t>МБОУ "СОШ №10" им.Бембетова В.А.</t>
  </si>
  <si>
    <t>Дорджиев Алексей Николаевич</t>
  </si>
  <si>
    <t>Соловьева СветланаНиколаевна</t>
  </si>
  <si>
    <t>Босхумджиева</t>
  </si>
  <si>
    <t>Читинова Надежда Владимировна</t>
  </si>
  <si>
    <t xml:space="preserve">МБОУ "СОШ №20" </t>
  </si>
  <si>
    <t>Шургучиева Нини Андреевна</t>
  </si>
  <si>
    <t>Инджиева</t>
  </si>
  <si>
    <t>Гилян</t>
  </si>
  <si>
    <t>Наминовна</t>
  </si>
  <si>
    <t>Убушеев Арсланг Александрович</t>
  </si>
  <si>
    <t>Менкенова</t>
  </si>
  <si>
    <t>Виктория</t>
  </si>
  <si>
    <t>Мельниченко</t>
  </si>
  <si>
    <t>Нимгиров  Галина Ивановна</t>
  </si>
  <si>
    <t>Слободчиков Владимир Николаевич</t>
  </si>
  <si>
    <r>
      <t xml:space="preserve">Дата и время: 22 </t>
    </r>
    <r>
      <rPr>
        <u/>
        <sz val="12"/>
        <rFont val="Times New Roman"/>
        <family val="1"/>
        <charset val="204"/>
      </rPr>
      <t xml:space="preserve">декабря </t>
    </r>
    <r>
      <rPr>
        <sz val="12"/>
        <rFont val="Times New Roman"/>
        <family val="1"/>
        <charset val="204"/>
      </rPr>
      <t>2025 года</t>
    </r>
  </si>
  <si>
    <t>муниципального этапа Всероссийской олимпиады школьников 2025-2026 уч. год    Физическая культура 8 класс (девочки)</t>
  </si>
  <si>
    <r>
      <t>Дата и время: 22</t>
    </r>
    <r>
      <rPr>
        <u/>
        <sz val="12"/>
        <rFont val="Times New Roman"/>
        <family val="1"/>
        <charset val="204"/>
      </rPr>
      <t xml:space="preserve"> декабря </t>
    </r>
    <r>
      <rPr>
        <sz val="12"/>
        <rFont val="Times New Roman"/>
        <family val="1"/>
        <charset val="204"/>
      </rPr>
      <t>2025 года</t>
    </r>
  </si>
  <si>
    <t>Алжеева</t>
  </si>
  <si>
    <t>Чингисовна</t>
  </si>
  <si>
    <t>Гаряджиева Елена Владимировна</t>
  </si>
  <si>
    <t xml:space="preserve">Басанова </t>
  </si>
  <si>
    <t>МБОУ "ЭТЛ"</t>
  </si>
  <si>
    <t>Коокуева Людмила Геннадьевна</t>
  </si>
  <si>
    <t>Цагана</t>
  </si>
  <si>
    <t>МБОУ КЭГ</t>
  </si>
  <si>
    <t>Мухараев Виктор Анатольевич</t>
  </si>
  <si>
    <t>Бадма-Гаряев Геннадий Иванович</t>
  </si>
  <si>
    <t>Касаева</t>
  </si>
  <si>
    <t>Санджиева Елена Анатольевна</t>
  </si>
  <si>
    <t>Корсунова</t>
  </si>
  <si>
    <t>Иджилина</t>
  </si>
  <si>
    <t>Гиляна</t>
  </si>
  <si>
    <t>Мутулова</t>
  </si>
  <si>
    <t>Аина</t>
  </si>
  <si>
    <t>Баатаровна</t>
  </si>
  <si>
    <t xml:space="preserve">Альма </t>
  </si>
  <si>
    <t xml:space="preserve">Сюкеева </t>
  </si>
  <si>
    <t xml:space="preserve"> Андреевна</t>
  </si>
  <si>
    <t>МБОУ "СОШ №20" г.Элиста</t>
  </si>
  <si>
    <t>Шургучиева Нина Андреевна</t>
  </si>
  <si>
    <t>Коняева</t>
  </si>
  <si>
    <t>Мацакова</t>
  </si>
  <si>
    <t>Бадмаевна</t>
  </si>
  <si>
    <t>Ульзана</t>
  </si>
  <si>
    <t>Боркаева</t>
  </si>
  <si>
    <t>Нюдля</t>
  </si>
  <si>
    <t>Бородаева</t>
  </si>
  <si>
    <t>МБОУ "РНГ"</t>
  </si>
  <si>
    <t>Нураев Александр Николаевич</t>
  </si>
  <si>
    <t>Менкеновна</t>
  </si>
  <si>
    <t>Кармакова</t>
  </si>
  <si>
    <t>Менкеева</t>
  </si>
  <si>
    <t>Москуева</t>
  </si>
  <si>
    <t>Церенова</t>
  </si>
  <si>
    <t>Артуровна</t>
  </si>
  <si>
    <t>Бавдаева</t>
  </si>
  <si>
    <t xml:space="preserve">Шургучиева Нина Андреевна </t>
  </si>
  <si>
    <t>Бульдигирова</t>
  </si>
  <si>
    <t>Тюрбеева Эльзята Владимировна</t>
  </si>
  <si>
    <t>Мушаева</t>
  </si>
  <si>
    <t>Айсана</t>
  </si>
  <si>
    <t>Шидеева</t>
  </si>
  <si>
    <t>Шургучинова</t>
  </si>
  <si>
    <t>Зодьбинова</t>
  </si>
  <si>
    <t>Бадма-Гаряева Любовь Алексеевна</t>
  </si>
  <si>
    <t xml:space="preserve">Кекленова </t>
  </si>
  <si>
    <t xml:space="preserve">Альмина </t>
  </si>
  <si>
    <t>Хулхачиева Оксана Бадмаевна</t>
  </si>
  <si>
    <t>Аксенья</t>
  </si>
  <si>
    <t xml:space="preserve">Рвачева </t>
  </si>
  <si>
    <t xml:space="preserve">Нина </t>
  </si>
  <si>
    <t>МБОУ "СОШ №3"</t>
  </si>
  <si>
    <t>Сокиркина Любовь Алексеевна</t>
  </si>
  <si>
    <t xml:space="preserve">София </t>
  </si>
  <si>
    <t xml:space="preserve"> Андреевна  </t>
  </si>
  <si>
    <t>Надвидова</t>
  </si>
  <si>
    <t>Насановна</t>
  </si>
  <si>
    <t>Базаева</t>
  </si>
  <si>
    <t>Бочкаева</t>
  </si>
  <si>
    <t>Олеся</t>
  </si>
  <si>
    <t>Дербенова</t>
  </si>
  <si>
    <t>Халенгинова</t>
  </si>
  <si>
    <t>Гошенданов Арслан Алексеевич</t>
  </si>
  <si>
    <t>Босхомджиева</t>
  </si>
  <si>
    <t>Санджиевна</t>
  </si>
  <si>
    <t>Наранова</t>
  </si>
  <si>
    <t>Тугдумова</t>
  </si>
  <si>
    <t>Шалдунова</t>
  </si>
  <si>
    <t>Максимовна</t>
  </si>
  <si>
    <t>Лучший результат среди девушек 11 класс</t>
  </si>
  <si>
    <t>муниципального этапа Всероссийской олимпиады школьников 2025-2026 уч. год    Физическая культура 9 класс (девочки)</t>
  </si>
  <si>
    <r>
      <t>Дата и время: 21</t>
    </r>
    <r>
      <rPr>
        <u/>
        <sz val="12"/>
        <rFont val="Times New Roman"/>
        <family val="1"/>
        <charset val="204"/>
      </rPr>
      <t xml:space="preserve"> декабря </t>
    </r>
    <r>
      <rPr>
        <sz val="12"/>
        <rFont val="Times New Roman"/>
        <family val="1"/>
        <charset val="204"/>
      </rPr>
      <t>2025 года</t>
    </r>
  </si>
  <si>
    <t xml:space="preserve">Победитель </t>
  </si>
  <si>
    <t>муниципального этапа Всероссийской олимпиады школьников 2025-2026 уч. год    Физическая культура 10 класс (девочки)</t>
  </si>
  <si>
    <r>
      <t xml:space="preserve">Дата и время: 21 </t>
    </r>
    <r>
      <rPr>
        <u/>
        <sz val="12"/>
        <rFont val="Times New Roman"/>
        <family val="1"/>
        <charset val="204"/>
      </rPr>
      <t xml:space="preserve">декабря </t>
    </r>
    <r>
      <rPr>
        <sz val="12"/>
        <rFont val="Times New Roman"/>
        <family val="1"/>
        <charset val="204"/>
      </rPr>
      <t>2025 года</t>
    </r>
  </si>
  <si>
    <t>Председатель жюри:</t>
  </si>
  <si>
    <t>Нимгирова Г.И</t>
  </si>
  <si>
    <t>Жюри</t>
  </si>
  <si>
    <t>Горяджиева Е.В.</t>
  </si>
  <si>
    <t>Тюрбеева Э.В.</t>
  </si>
  <si>
    <t>Читинова Н.В.</t>
  </si>
  <si>
    <t>Буваева С.О-Г.</t>
  </si>
  <si>
    <t>Манджиев А.Н.</t>
  </si>
  <si>
    <t>Манжиков Б.А.</t>
  </si>
  <si>
    <t>Слабодчиков В.Н.</t>
  </si>
  <si>
    <t>Мушаев М.Н.</t>
  </si>
  <si>
    <t>муниципального этапа Всероссийской олимпиады школьников 2025-2026 уч. год    Физическая культура 11 класс (девочки)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</si>
</sst>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26" x14ac:knownFonts="1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rgb="FFFFFFFF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theme="1"/>
      <name val="Calibri"/>
      <scheme val="minor"/>
    </font>
    <font>
      <u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sz val="12"/>
      <name val="Arial Cyr"/>
      <charset val="204"/>
    </font>
    <font>
      <sz val="11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 tint="-0.1499984740745262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>
      <alignment vertical="center"/>
    </xf>
    <xf numFmtId="0" fontId="13" fillId="0" borderId="0">
      <protection locked="0"/>
    </xf>
    <xf numFmtId="0" fontId="14" fillId="0" borderId="0"/>
    <xf numFmtId="0" fontId="15" fillId="0" borderId="0" applyFill="0" applyProtection="0"/>
    <xf numFmtId="0" fontId="16" fillId="0" borderId="0"/>
    <xf numFmtId="0" fontId="15" fillId="0" borderId="0"/>
    <xf numFmtId="0" fontId="1" fillId="0" borderId="0"/>
  </cellStyleXfs>
  <cellXfs count="174">
    <xf numFmtId="0" fontId="0" fillId="0" borderId="0" xfId="0">
      <alignment vertical="center"/>
    </xf>
    <xf numFmtId="0" fontId="2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protection locked="0"/>
    </xf>
    <xf numFmtId="2" fontId="2" fillId="0" borderId="0" xfId="0" applyNumberFormat="1" applyFont="1" applyFill="1" applyAlignment="1" applyProtection="1">
      <alignment horizontal="center" vertical="center"/>
      <protection locked="0"/>
    </xf>
    <xf numFmtId="164" fontId="2" fillId="0" borderId="0" xfId="0" applyNumberFormat="1" applyFont="1" applyFill="1" applyAlignment="1" applyProtection="1">
      <alignment horizontal="center" vertical="center"/>
      <protection locked="0"/>
    </xf>
    <xf numFmtId="2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/>
      <protection locked="0"/>
    </xf>
    <xf numFmtId="2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left"/>
      <protection locked="0"/>
    </xf>
    <xf numFmtId="2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12" fillId="2" borderId="7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9" fillId="0" borderId="0" xfId="0" applyFont="1" applyBorder="1" applyAlignment="1"/>
    <xf numFmtId="0" fontId="18" fillId="4" borderId="2" xfId="4" applyFont="1" applyFill="1" applyBorder="1" applyAlignment="1">
      <alignment horizontal="left" vertical="center"/>
    </xf>
    <xf numFmtId="0" fontId="2" fillId="4" borderId="2" xfId="1" applyFont="1" applyFill="1" applyBorder="1" applyAlignment="1" applyProtection="1">
      <alignment horizontal="left" vertical="center"/>
    </xf>
    <xf numFmtId="0" fontId="19" fillId="4" borderId="2" xfId="0" applyFont="1" applyFill="1" applyBorder="1" applyAlignment="1">
      <alignment horizontal="left" vertical="center"/>
    </xf>
    <xf numFmtId="0" fontId="19" fillId="4" borderId="2" xfId="6" applyFont="1" applyFill="1" applyBorder="1" applyAlignment="1">
      <alignment horizontal="left" vertical="center"/>
    </xf>
    <xf numFmtId="0" fontId="2" fillId="4" borderId="2" xfId="1" applyFont="1" applyFill="1" applyBorder="1" applyAlignment="1" applyProtection="1">
      <alignment horizontal="center" vertical="top"/>
    </xf>
    <xf numFmtId="0" fontId="9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6" borderId="2" xfId="0" applyFont="1" applyFill="1" applyBorder="1" applyAlignment="1">
      <alignment horizontal="left" vertical="center"/>
    </xf>
    <xf numFmtId="2" fontId="9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" xfId="1" applyFont="1" applyFill="1" applyBorder="1" applyAlignment="1" applyProtection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2" xfId="1" applyFont="1" applyFill="1" applyBorder="1" applyAlignment="1" applyProtection="1">
      <alignment horizontal="center" vertical="top"/>
    </xf>
    <xf numFmtId="0" fontId="18" fillId="6" borderId="2" xfId="4" applyFont="1" applyFill="1" applyBorder="1" applyAlignment="1">
      <alignment horizontal="left" vertical="center"/>
    </xf>
    <xf numFmtId="0" fontId="20" fillId="6" borderId="2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2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Fill="1" applyAlignment="1" applyProtection="1">
      <alignment horizontal="left"/>
      <protection locked="0"/>
    </xf>
    <xf numFmtId="0" fontId="5" fillId="0" borderId="0" xfId="0" applyFont="1" applyAlignment="1" applyProtection="1"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2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right" vertical="top" wrapText="1"/>
      <protection locked="0"/>
    </xf>
    <xf numFmtId="0" fontId="10" fillId="0" borderId="7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center" vertical="top"/>
    </xf>
    <xf numFmtId="0" fontId="2" fillId="0" borderId="2" xfId="1" applyFont="1" applyFill="1" applyBorder="1" applyAlignment="1" applyProtection="1">
      <alignment horizontal="center" vertical="top" wrapText="1"/>
    </xf>
    <xf numFmtId="1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19" fillId="0" borderId="2" xfId="0" applyFont="1" applyFill="1" applyBorder="1" applyAlignment="1">
      <alignment horizontal="left" vertical="top"/>
    </xf>
    <xf numFmtId="0" fontId="18" fillId="0" borderId="2" xfId="0" applyFont="1" applyBorder="1" applyAlignment="1">
      <alignment horizontal="left" vertical="top"/>
    </xf>
    <xf numFmtId="14" fontId="2" fillId="0" borderId="2" xfId="1" applyNumberFormat="1" applyFont="1" applyBorder="1" applyAlignment="1" applyProtection="1">
      <alignment horizontal="center" vertical="top"/>
    </xf>
    <xf numFmtId="0" fontId="2" fillId="0" borderId="2" xfId="1" applyFont="1" applyBorder="1" applyAlignment="1" applyProtection="1">
      <alignment horizontal="left" vertical="top"/>
    </xf>
    <xf numFmtId="14" fontId="18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4" fontId="19" fillId="0" borderId="2" xfId="0" applyNumberFormat="1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2" fillId="0" borderId="2" xfId="1" applyFont="1" applyFill="1" applyBorder="1" applyAlignment="1" applyProtection="1">
      <alignment horizontal="center" vertical="top"/>
    </xf>
    <xf numFmtId="165" fontId="2" fillId="0" borderId="2" xfId="1" applyNumberFormat="1" applyFont="1" applyBorder="1" applyAlignment="1" applyProtection="1">
      <alignment horizontal="center" vertical="top"/>
    </xf>
    <xf numFmtId="0" fontId="21" fillId="4" borderId="2" xfId="0" applyFont="1" applyFill="1" applyBorder="1" applyAlignment="1">
      <alignment horizontal="left" vertical="top" wrapText="1"/>
    </xf>
    <xf numFmtId="0" fontId="18" fillId="4" borderId="2" xfId="0" applyFont="1" applyFill="1" applyBorder="1" applyAlignment="1">
      <alignment horizontal="center" vertical="top"/>
    </xf>
    <xf numFmtId="0" fontId="22" fillId="4" borderId="2" xfId="1" applyFont="1" applyFill="1" applyBorder="1" applyAlignment="1" applyProtection="1">
      <alignment horizontal="center" vertical="top" wrapText="1"/>
    </xf>
    <xf numFmtId="0" fontId="23" fillId="4" borderId="2" xfId="0" applyFont="1" applyFill="1" applyBorder="1" applyAlignment="1">
      <alignment horizontal="left" vertical="top" wrapText="1"/>
    </xf>
    <xf numFmtId="14" fontId="21" fillId="4" borderId="2" xfId="0" applyNumberFormat="1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vertical="top"/>
    </xf>
    <xf numFmtId="0" fontId="18" fillId="4" borderId="2" xfId="0" applyFont="1" applyFill="1" applyBorder="1" applyAlignment="1">
      <alignment horizontal="left" vertical="top"/>
    </xf>
    <xf numFmtId="0" fontId="2" fillId="4" borderId="2" xfId="1" applyFont="1" applyFill="1" applyBorder="1" applyAlignment="1" applyProtection="1">
      <alignment horizontal="center" vertical="top" wrapText="1"/>
    </xf>
    <xf numFmtId="14" fontId="18" fillId="4" borderId="2" xfId="0" applyNumberFormat="1" applyFont="1" applyFill="1" applyBorder="1" applyAlignment="1">
      <alignment horizontal="center" vertical="top"/>
    </xf>
    <xf numFmtId="0" fontId="2" fillId="4" borderId="2" xfId="1" applyFont="1" applyFill="1" applyBorder="1" applyAlignment="1" applyProtection="1">
      <alignment horizontal="left" vertical="top"/>
    </xf>
    <xf numFmtId="0" fontId="2" fillId="0" borderId="9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top"/>
    </xf>
    <xf numFmtId="0" fontId="19" fillId="0" borderId="9" xfId="0" applyFont="1" applyFill="1" applyBorder="1" applyAlignment="1">
      <alignment horizontal="left" vertical="top"/>
    </xf>
    <xf numFmtId="0" fontId="21" fillId="4" borderId="9" xfId="0" applyFont="1" applyFill="1" applyBorder="1" applyAlignment="1">
      <alignment horizontal="left" vertical="top" wrapText="1"/>
    </xf>
    <xf numFmtId="0" fontId="18" fillId="4" borderId="9" xfId="0" applyFont="1" applyFill="1" applyBorder="1" applyAlignment="1">
      <alignment horizontal="left" vertical="top"/>
    </xf>
    <xf numFmtId="0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2" xfId="0" applyNumberFormat="1" applyFont="1" applyFill="1" applyBorder="1" applyAlignment="1" applyProtection="1">
      <alignment horizontal="center" vertical="center"/>
      <protection locked="0"/>
    </xf>
    <xf numFmtId="2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protection locked="0"/>
    </xf>
    <xf numFmtId="0" fontId="19" fillId="6" borderId="2" xfId="0" applyFont="1" applyFill="1" applyBorder="1" applyAlignment="1">
      <alignment horizontal="left" vertical="top"/>
    </xf>
    <xf numFmtId="0" fontId="2" fillId="6" borderId="2" xfId="0" applyFont="1" applyFill="1" applyBorder="1" applyAlignment="1">
      <alignment horizontal="left" vertical="top"/>
    </xf>
    <xf numFmtId="0" fontId="2" fillId="6" borderId="2" xfId="0" applyFont="1" applyFill="1" applyBorder="1" applyAlignment="1">
      <alignment horizontal="center" vertical="top"/>
    </xf>
    <xf numFmtId="14" fontId="2" fillId="6" borderId="2" xfId="0" applyNumberFormat="1" applyFont="1" applyFill="1" applyBorder="1" applyAlignment="1">
      <alignment horizontal="center" vertical="top"/>
    </xf>
    <xf numFmtId="0" fontId="2" fillId="6" borderId="9" xfId="0" applyFont="1" applyFill="1" applyBorder="1" applyAlignment="1">
      <alignment horizontal="left" vertical="top"/>
    </xf>
    <xf numFmtId="2" fontId="2" fillId="6" borderId="2" xfId="0" applyNumberFormat="1" applyFont="1" applyFill="1" applyBorder="1" applyAlignment="1" applyProtection="1">
      <alignment horizontal="center" vertical="center"/>
      <protection locked="0"/>
    </xf>
    <xf numFmtId="164" fontId="2" fillId="6" borderId="2" xfId="0" applyNumberFormat="1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protection locked="0"/>
    </xf>
    <xf numFmtId="0" fontId="2" fillId="0" borderId="2" xfId="1" applyFont="1" applyFill="1" applyBorder="1" applyAlignment="1" applyProtection="1">
      <alignment horizontal="left" vertical="top"/>
    </xf>
    <xf numFmtId="0" fontId="19" fillId="0" borderId="4" xfId="0" applyFont="1" applyBorder="1" applyAlignment="1">
      <alignment horizontal="center" vertical="top"/>
    </xf>
    <xf numFmtId="0" fontId="20" fillId="7" borderId="2" xfId="0" applyFont="1" applyFill="1" applyBorder="1" applyAlignment="1">
      <alignment horizontal="left" vertical="top"/>
    </xf>
    <xf numFmtId="14" fontId="19" fillId="7" borderId="2" xfId="0" applyNumberFormat="1" applyFont="1" applyFill="1" applyBorder="1" applyAlignment="1">
      <alignment horizontal="center" vertical="top"/>
    </xf>
    <xf numFmtId="0" fontId="19" fillId="7" borderId="2" xfId="0" applyFont="1" applyFill="1" applyBorder="1" applyAlignment="1">
      <alignment horizontal="left" vertical="top"/>
    </xf>
    <xf numFmtId="165" fontId="2" fillId="0" borderId="2" xfId="0" applyNumberFormat="1" applyFont="1" applyBorder="1" applyAlignment="1">
      <alignment horizontal="center" vertical="top"/>
    </xf>
    <xf numFmtId="0" fontId="2" fillId="0" borderId="2" xfId="1" applyFont="1" applyBorder="1" applyAlignment="1" applyProtection="1">
      <alignment horizontal="center" vertical="top"/>
    </xf>
    <xf numFmtId="0" fontId="19" fillId="6" borderId="4" xfId="0" applyFont="1" applyFill="1" applyBorder="1" applyAlignment="1">
      <alignment horizontal="center" vertical="top"/>
    </xf>
    <xf numFmtId="0" fontId="19" fillId="0" borderId="9" xfId="0" applyFont="1" applyBorder="1" applyAlignment="1">
      <alignment horizontal="left" vertical="top"/>
    </xf>
    <xf numFmtId="2" fontId="9" fillId="6" borderId="9" xfId="0" applyNumberFormat="1" applyFont="1" applyFill="1" applyBorder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left" vertical="top" wrapText="1"/>
    </xf>
    <xf numFmtId="14" fontId="19" fillId="0" borderId="2" xfId="0" applyNumberFormat="1" applyFont="1" applyBorder="1" applyAlignment="1">
      <alignment horizontal="left" vertical="top"/>
    </xf>
    <xf numFmtId="14" fontId="2" fillId="0" borderId="2" xfId="0" applyNumberFormat="1" applyFont="1" applyBorder="1" applyAlignment="1">
      <alignment horizontal="left" vertical="top"/>
    </xf>
    <xf numFmtId="165" fontId="2" fillId="0" borderId="2" xfId="1" applyNumberFormat="1" applyFont="1" applyBorder="1" applyAlignment="1" applyProtection="1">
      <alignment horizontal="left" vertical="top"/>
    </xf>
    <xf numFmtId="14" fontId="2" fillId="0" borderId="2" xfId="1" applyNumberFormat="1" applyFont="1" applyBorder="1" applyAlignment="1" applyProtection="1">
      <alignment horizontal="left" vertical="top"/>
    </xf>
    <xf numFmtId="14" fontId="2" fillId="8" borderId="2" xfId="0" applyNumberFormat="1" applyFont="1" applyFill="1" applyBorder="1" applyAlignment="1">
      <alignment horizontal="left" vertical="top"/>
    </xf>
    <xf numFmtId="14" fontId="2" fillId="4" borderId="2" xfId="0" applyNumberFormat="1" applyFont="1" applyFill="1" applyBorder="1" applyAlignment="1">
      <alignment horizontal="left" vertical="top"/>
    </xf>
    <xf numFmtId="0" fontId="18" fillId="6" borderId="2" xfId="0" applyFont="1" applyFill="1" applyBorder="1" applyAlignment="1">
      <alignment horizontal="left" vertical="top" wrapText="1"/>
    </xf>
    <xf numFmtId="0" fontId="18" fillId="6" borderId="2" xfId="0" applyFont="1" applyFill="1" applyBorder="1" applyAlignment="1">
      <alignment horizontal="left" vertical="top"/>
    </xf>
    <xf numFmtId="0" fontId="2" fillId="6" borderId="2" xfId="1" applyFont="1" applyFill="1" applyBorder="1" applyAlignment="1" applyProtection="1">
      <alignment horizontal="left" vertical="top"/>
    </xf>
    <xf numFmtId="14" fontId="20" fillId="0" borderId="2" xfId="0" applyNumberFormat="1" applyFont="1" applyBorder="1" applyAlignment="1">
      <alignment horizontal="center" vertical="top"/>
    </xf>
    <xf numFmtId="14" fontId="2" fillId="4" borderId="2" xfId="1" applyNumberFormat="1" applyFont="1" applyFill="1" applyBorder="1" applyAlignment="1" applyProtection="1">
      <alignment horizontal="center" vertical="top"/>
    </xf>
    <xf numFmtId="14" fontId="2" fillId="4" borderId="2" xfId="0" applyNumberFormat="1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left" vertical="top"/>
    </xf>
    <xf numFmtId="14" fontId="2" fillId="8" borderId="2" xfId="0" applyNumberFormat="1" applyFont="1" applyFill="1" applyBorder="1" applyAlignment="1">
      <alignment horizontal="center" vertical="top"/>
    </xf>
    <xf numFmtId="0" fontId="18" fillId="6" borderId="2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/>
    </xf>
    <xf numFmtId="0" fontId="2" fillId="4" borderId="2" xfId="1" applyFont="1" applyFill="1" applyBorder="1" applyAlignment="1" applyProtection="1">
      <alignment horizontal="left" vertical="top" wrapText="1"/>
    </xf>
    <xf numFmtId="14" fontId="2" fillId="4" borderId="2" xfId="0" applyNumberFormat="1" applyFont="1" applyFill="1" applyBorder="1" applyAlignment="1">
      <alignment horizontal="left" vertical="top" wrapText="1"/>
    </xf>
    <xf numFmtId="2" fontId="2" fillId="4" borderId="2" xfId="0" applyNumberFormat="1" applyFont="1" applyFill="1" applyBorder="1" applyAlignment="1" applyProtection="1">
      <alignment horizontal="center" vertical="center"/>
      <protection locked="0"/>
    </xf>
    <xf numFmtId="164" fontId="2" fillId="4" borderId="2" xfId="0" applyNumberFormat="1" applyFont="1" applyFill="1" applyBorder="1" applyAlignment="1" applyProtection="1">
      <alignment horizontal="center" vertical="center"/>
      <protection locked="0"/>
    </xf>
    <xf numFmtId="2" fontId="2" fillId="4" borderId="0" xfId="0" applyNumberFormat="1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19" fillId="4" borderId="4" xfId="0" applyFont="1" applyFill="1" applyBorder="1" applyAlignment="1">
      <alignment horizontal="center" vertical="top"/>
    </xf>
    <xf numFmtId="0" fontId="2" fillId="4" borderId="2" xfId="0" applyFont="1" applyFill="1" applyBorder="1" applyAlignment="1" applyProtection="1"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2" fontId="2" fillId="0" borderId="2" xfId="0" applyNumberFormat="1" applyFont="1" applyFill="1" applyBorder="1" applyAlignment="1" applyProtection="1">
      <protection locked="0"/>
    </xf>
    <xf numFmtId="2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2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2" fontId="9" fillId="4" borderId="9" xfId="0" applyNumberFormat="1" applyFont="1" applyFill="1" applyBorder="1" applyAlignment="1" applyProtection="1">
      <alignment horizontal="center" vertical="center"/>
      <protection locked="0"/>
    </xf>
    <xf numFmtId="0" fontId="2" fillId="4" borderId="10" xfId="1" applyFont="1" applyFill="1" applyBorder="1" applyAlignment="1" applyProtection="1">
      <alignment horizontal="center" vertical="top"/>
    </xf>
    <xf numFmtId="0" fontId="2" fillId="6" borderId="2" xfId="0" applyFont="1" applyFill="1" applyBorder="1" applyAlignment="1">
      <alignment horizontal="left" vertical="top" wrapText="1"/>
    </xf>
    <xf numFmtId="0" fontId="19" fillId="6" borderId="2" xfId="0" applyFont="1" applyFill="1" applyBorder="1" applyAlignment="1">
      <alignment horizontal="center" vertical="top"/>
    </xf>
    <xf numFmtId="0" fontId="2" fillId="6" borderId="2" xfId="1" applyFont="1" applyFill="1" applyBorder="1" applyAlignment="1" applyProtection="1">
      <alignment horizontal="center" vertical="top" wrapText="1"/>
    </xf>
    <xf numFmtId="14" fontId="2" fillId="6" borderId="2" xfId="1" applyNumberFormat="1" applyFont="1" applyFill="1" applyBorder="1" applyAlignment="1" applyProtection="1">
      <alignment horizontal="center" vertical="top"/>
    </xf>
    <xf numFmtId="0" fontId="18" fillId="6" borderId="9" xfId="0" applyFont="1" applyFill="1" applyBorder="1" applyAlignment="1">
      <alignment horizontal="left" vertical="top"/>
    </xf>
    <xf numFmtId="0" fontId="19" fillId="6" borderId="2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center" vertical="top" wrapText="1"/>
    </xf>
    <xf numFmtId="14" fontId="2" fillId="6" borderId="2" xfId="0" applyNumberFormat="1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vertical="top" wrapText="1"/>
    </xf>
    <xf numFmtId="0" fontId="2" fillId="6" borderId="9" xfId="0" applyFont="1" applyFill="1" applyBorder="1" applyAlignment="1">
      <alignment vertical="top"/>
    </xf>
    <xf numFmtId="0" fontId="2" fillId="6" borderId="2" xfId="0" applyFont="1" applyFill="1" applyBorder="1" applyAlignment="1" applyProtection="1">
      <alignment horizontal="center"/>
      <protection locked="0"/>
    </xf>
    <xf numFmtId="0" fontId="18" fillId="4" borderId="10" xfId="0" applyFont="1" applyFill="1" applyBorder="1" applyAlignment="1">
      <alignment horizontal="left" vertical="top"/>
    </xf>
    <xf numFmtId="14" fontId="18" fillId="4" borderId="10" xfId="0" applyNumberFormat="1" applyFont="1" applyFill="1" applyBorder="1" applyAlignment="1">
      <alignment horizontal="center" vertical="top"/>
    </xf>
    <xf numFmtId="0" fontId="2" fillId="4" borderId="11" xfId="1" applyFont="1" applyFill="1" applyBorder="1" applyAlignment="1" applyProtection="1">
      <alignment horizontal="left" vertical="top"/>
    </xf>
    <xf numFmtId="0" fontId="18" fillId="4" borderId="12" xfId="0" applyFont="1" applyFill="1" applyBorder="1" applyAlignment="1">
      <alignment horizontal="left" vertical="top"/>
    </xf>
    <xf numFmtId="165" fontId="2" fillId="6" borderId="2" xfId="0" applyNumberFormat="1" applyFont="1" applyFill="1" applyBorder="1" applyAlignment="1">
      <alignment horizontal="center" vertical="top"/>
    </xf>
    <xf numFmtId="14" fontId="19" fillId="6" borderId="2" xfId="0" applyNumberFormat="1" applyFont="1" applyFill="1" applyBorder="1" applyAlignment="1">
      <alignment horizontal="center" vertical="top"/>
    </xf>
    <xf numFmtId="2" fontId="2" fillId="4" borderId="2" xfId="0" applyNumberFormat="1" applyFont="1" applyFill="1" applyBorder="1" applyAlignment="1" applyProtection="1">
      <protection locked="0"/>
    </xf>
    <xf numFmtId="14" fontId="24" fillId="4" borderId="2" xfId="0" applyNumberFormat="1" applyFont="1" applyFill="1" applyBorder="1" applyAlignment="1">
      <alignment horizontal="left" vertical="top"/>
    </xf>
    <xf numFmtId="0" fontId="24" fillId="4" borderId="2" xfId="0" applyFont="1" applyFill="1" applyBorder="1" applyAlignment="1">
      <alignment horizontal="left" vertical="top"/>
    </xf>
    <xf numFmtId="165" fontId="2" fillId="6" borderId="2" xfId="1" applyNumberFormat="1" applyFont="1" applyFill="1" applyBorder="1" applyAlignment="1" applyProtection="1">
      <alignment horizontal="left" vertical="top"/>
    </xf>
    <xf numFmtId="2" fontId="2" fillId="6" borderId="2" xfId="0" applyNumberFormat="1" applyFont="1" applyFill="1" applyBorder="1" applyAlignment="1" applyProtection="1">
      <protection locked="0"/>
    </xf>
    <xf numFmtId="14" fontId="2" fillId="6" borderId="2" xfId="0" applyNumberFormat="1" applyFont="1" applyFill="1" applyBorder="1" applyAlignment="1">
      <alignment horizontal="left" vertical="top"/>
    </xf>
    <xf numFmtId="0" fontId="25" fillId="6" borderId="2" xfId="0" applyFont="1" applyFill="1" applyBorder="1" applyAlignment="1">
      <alignment vertical="top"/>
    </xf>
    <xf numFmtId="0" fontId="21" fillId="6" borderId="2" xfId="0" applyFont="1" applyFill="1" applyBorder="1" applyAlignment="1">
      <alignment horizontal="center" vertical="top"/>
    </xf>
    <xf numFmtId="0" fontId="22" fillId="6" borderId="2" xfId="1" applyFont="1" applyFill="1" applyBorder="1" applyAlignment="1" applyProtection="1">
      <alignment horizontal="center" vertical="top"/>
    </xf>
    <xf numFmtId="0" fontId="23" fillId="6" borderId="2" xfId="0" applyFont="1" applyFill="1" applyBorder="1" applyAlignment="1">
      <alignment horizontal="left" vertical="top"/>
    </xf>
    <xf numFmtId="0" fontId="21" fillId="6" borderId="9" xfId="0" applyFont="1" applyFill="1" applyBorder="1" applyAlignment="1">
      <alignment horizontal="left" vertical="top"/>
    </xf>
    <xf numFmtId="14" fontId="20" fillId="6" borderId="2" xfId="0" applyNumberFormat="1" applyFont="1" applyFill="1" applyBorder="1" applyAlignment="1">
      <alignment horizontal="center" vertical="top"/>
    </xf>
  </cellXfs>
  <cellStyles count="7">
    <cellStyle name="Обычный" xfId="0" builtinId="0"/>
    <cellStyle name="Обычный 2" xfId="1"/>
    <cellStyle name="Обычный 25" xfId="3"/>
    <cellStyle name="Обычный 3" xfId="4"/>
    <cellStyle name="Обычный 4" xfId="2"/>
    <cellStyle name="Обычный 6" xfId="5"/>
    <cellStyle name="Обычный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A7" zoomScale="80" zoomScaleNormal="80" workbookViewId="0">
      <selection activeCell="D37" sqref="D37"/>
    </sheetView>
  </sheetViews>
  <sheetFormatPr defaultColWidth="9.109375" defaultRowHeight="15.6" x14ac:dyDescent="0.3"/>
  <cols>
    <col min="1" max="1" width="4.109375" style="12" customWidth="1"/>
    <col min="2" max="2" width="19.109375" style="12" customWidth="1"/>
    <col min="3" max="3" width="15.6640625" style="12" customWidth="1"/>
    <col min="4" max="4" width="19.5546875" style="12" customWidth="1"/>
    <col min="5" max="5" width="7.109375" style="20" customWidth="1"/>
    <col min="6" max="6" width="14" style="20" customWidth="1"/>
    <col min="7" max="7" width="14.44140625" style="12" customWidth="1"/>
    <col min="8" max="8" width="22.6640625" style="20" customWidth="1"/>
    <col min="9" max="9" width="43.5546875" style="2" customWidth="1"/>
    <col min="10" max="10" width="9.109375" style="3"/>
    <col min="11" max="11" width="9.6640625" style="3" customWidth="1"/>
    <col min="12" max="12" width="8.109375" style="3" customWidth="1"/>
    <col min="13" max="13" width="9.6640625" style="3" customWidth="1"/>
    <col min="14" max="14" width="7.88671875" style="3" customWidth="1"/>
    <col min="15" max="15" width="9.6640625" style="4" customWidth="1"/>
    <col min="16" max="16" width="10.5546875" style="3" customWidth="1"/>
    <col min="17" max="17" width="17.5546875" style="1" customWidth="1"/>
    <col min="18" max="16384" width="9.109375" style="1"/>
  </cols>
  <sheetData>
    <row r="1" spans="1:20" x14ac:dyDescent="0.3">
      <c r="A1" s="39" t="s">
        <v>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20" x14ac:dyDescent="0.3">
      <c r="A2" s="40" t="s">
        <v>148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21"/>
      <c r="S2" s="21"/>
      <c r="T2" s="21"/>
    </row>
    <row r="3" spans="1:20" x14ac:dyDescent="0.3">
      <c r="A3" s="41" t="s">
        <v>193</v>
      </c>
      <c r="B3" s="41"/>
      <c r="C3" s="41"/>
      <c r="D3" s="41"/>
      <c r="E3" s="41"/>
      <c r="F3" s="41"/>
      <c r="G3" s="42"/>
      <c r="H3" s="36"/>
      <c r="Q3" s="5"/>
    </row>
    <row r="4" spans="1:20" ht="46.5" customHeight="1" x14ac:dyDescent="0.3">
      <c r="A4" s="49" t="s">
        <v>46</v>
      </c>
      <c r="B4" s="49"/>
      <c r="C4" s="49"/>
      <c r="D4" s="49"/>
      <c r="E4" s="49"/>
      <c r="F4" s="49"/>
      <c r="G4" s="50"/>
      <c r="H4" s="37"/>
      <c r="I4" s="6"/>
    </row>
    <row r="5" spans="1:20" s="12" customFormat="1" ht="15.75" customHeight="1" x14ac:dyDescent="0.3">
      <c r="A5" s="51" t="s">
        <v>0</v>
      </c>
      <c r="B5" s="51" t="s">
        <v>19</v>
      </c>
      <c r="C5" s="51" t="s">
        <v>20</v>
      </c>
      <c r="D5" s="51" t="s">
        <v>21</v>
      </c>
      <c r="E5" s="51" t="s">
        <v>149</v>
      </c>
      <c r="F5" s="51" t="s">
        <v>150</v>
      </c>
      <c r="G5" s="55" t="s">
        <v>18</v>
      </c>
      <c r="H5" s="51" t="s">
        <v>7</v>
      </c>
      <c r="I5" s="51" t="s">
        <v>151</v>
      </c>
      <c r="J5" s="45" t="s">
        <v>13</v>
      </c>
      <c r="K5" s="45"/>
      <c r="L5" s="45" t="s">
        <v>8</v>
      </c>
      <c r="M5" s="45"/>
      <c r="N5" s="45" t="s">
        <v>1</v>
      </c>
      <c r="O5" s="45"/>
      <c r="P5" s="46" t="s">
        <v>9</v>
      </c>
      <c r="Q5" s="43" t="s">
        <v>3</v>
      </c>
    </row>
    <row r="6" spans="1:20" s="12" customFormat="1" x14ac:dyDescent="0.3">
      <c r="A6" s="52"/>
      <c r="B6" s="52"/>
      <c r="C6" s="52"/>
      <c r="D6" s="52"/>
      <c r="E6" s="52"/>
      <c r="F6" s="52"/>
      <c r="G6" s="56"/>
      <c r="H6" s="52"/>
      <c r="I6" s="52"/>
      <c r="J6" s="45"/>
      <c r="K6" s="45"/>
      <c r="L6" s="45"/>
      <c r="M6" s="45"/>
      <c r="N6" s="45"/>
      <c r="O6" s="45"/>
      <c r="P6" s="46"/>
      <c r="Q6" s="44"/>
    </row>
    <row r="7" spans="1:20" s="12" customFormat="1" ht="26.4" x14ac:dyDescent="0.3">
      <c r="A7" s="52"/>
      <c r="B7" s="52"/>
      <c r="C7" s="52"/>
      <c r="D7" s="52"/>
      <c r="E7" s="52"/>
      <c r="F7" s="52"/>
      <c r="G7" s="56"/>
      <c r="H7" s="52"/>
      <c r="I7" s="52"/>
      <c r="J7" s="7" t="s">
        <v>4</v>
      </c>
      <c r="K7" s="14" t="s">
        <v>5</v>
      </c>
      <c r="L7" s="7" t="s">
        <v>6</v>
      </c>
      <c r="M7" s="14" t="s">
        <v>5</v>
      </c>
      <c r="N7" s="7" t="s">
        <v>2</v>
      </c>
      <c r="O7" s="15" t="s">
        <v>5</v>
      </c>
      <c r="P7" s="46"/>
      <c r="Q7" s="44"/>
    </row>
    <row r="8" spans="1:20" s="12" customFormat="1" ht="16.2" thickBot="1" x14ac:dyDescent="0.35">
      <c r="A8" s="53"/>
      <c r="B8" s="53"/>
      <c r="C8" s="53"/>
      <c r="D8" s="53"/>
      <c r="E8" s="53"/>
      <c r="F8" s="53"/>
      <c r="G8" s="57"/>
      <c r="H8" s="53"/>
      <c r="I8" s="53"/>
      <c r="J8" s="8"/>
      <c r="K8" s="14" t="s">
        <v>12</v>
      </c>
      <c r="L8" s="9"/>
      <c r="M8" s="14" t="s">
        <v>12</v>
      </c>
      <c r="N8" s="9"/>
      <c r="O8" s="14" t="s">
        <v>11</v>
      </c>
      <c r="P8" s="14" t="s">
        <v>10</v>
      </c>
      <c r="Q8" s="44"/>
    </row>
    <row r="9" spans="1:20" s="12" customFormat="1" x14ac:dyDescent="0.3">
      <c r="A9" s="47" t="s">
        <v>15</v>
      </c>
      <c r="B9" s="48"/>
      <c r="C9" s="48"/>
      <c r="D9" s="48"/>
      <c r="E9" s="48"/>
      <c r="F9" s="48"/>
      <c r="G9" s="48"/>
      <c r="H9" s="48"/>
      <c r="I9" s="48"/>
      <c r="J9" s="90">
        <f>SMALL(J10:J23,1)</f>
        <v>40.93</v>
      </c>
      <c r="K9" s="16"/>
      <c r="L9" s="10">
        <v>10</v>
      </c>
      <c r="M9" s="17"/>
      <c r="N9" s="92">
        <v>31</v>
      </c>
      <c r="O9" s="18"/>
      <c r="P9" s="19"/>
      <c r="Q9" s="44"/>
      <c r="R9" s="13"/>
    </row>
    <row r="10" spans="1:20" x14ac:dyDescent="0.3">
      <c r="A10" s="95">
        <v>1</v>
      </c>
      <c r="B10" s="96" t="s">
        <v>188</v>
      </c>
      <c r="C10" s="96" t="s">
        <v>76</v>
      </c>
      <c r="D10" s="96" t="s">
        <v>33</v>
      </c>
      <c r="E10" s="97" t="s">
        <v>154</v>
      </c>
      <c r="F10" s="97" t="s">
        <v>155</v>
      </c>
      <c r="G10" s="98">
        <v>41243</v>
      </c>
      <c r="H10" s="96" t="s">
        <v>182</v>
      </c>
      <c r="I10" s="99" t="s">
        <v>187</v>
      </c>
      <c r="J10" s="100">
        <v>40.93</v>
      </c>
      <c r="K10" s="100">
        <f>40*$J$9/J10</f>
        <v>40</v>
      </c>
      <c r="L10" s="100">
        <v>8.6</v>
      </c>
      <c r="M10" s="100">
        <f>40*L10/$L$9</f>
        <v>34.4</v>
      </c>
      <c r="N10" s="100">
        <v>8</v>
      </c>
      <c r="O10" s="101">
        <f>20*N10/$N$9</f>
        <v>5.161290322580645</v>
      </c>
      <c r="P10" s="100">
        <f>SUM(K10,M10,O10)</f>
        <v>79.561290322580646</v>
      </c>
      <c r="Q10" s="155" t="s">
        <v>144</v>
      </c>
    </row>
    <row r="11" spans="1:20" x14ac:dyDescent="0.3">
      <c r="A11" s="95">
        <v>2</v>
      </c>
      <c r="B11" s="121" t="s">
        <v>158</v>
      </c>
      <c r="C11" s="145" t="s">
        <v>96</v>
      </c>
      <c r="D11" s="145" t="s">
        <v>92</v>
      </c>
      <c r="E11" s="146" t="s">
        <v>154</v>
      </c>
      <c r="F11" s="147" t="s">
        <v>155</v>
      </c>
      <c r="G11" s="148">
        <v>41059</v>
      </c>
      <c r="H11" s="122" t="s">
        <v>49</v>
      </c>
      <c r="I11" s="149" t="s">
        <v>159</v>
      </c>
      <c r="J11" s="100">
        <v>50.98</v>
      </c>
      <c r="K11" s="100">
        <f>40*$J$9/J11</f>
        <v>32.114554727344057</v>
      </c>
      <c r="L11" s="100">
        <v>8.6</v>
      </c>
      <c r="M11" s="100">
        <f>40*L11/$L$9</f>
        <v>34.4</v>
      </c>
      <c r="N11" s="100">
        <v>16</v>
      </c>
      <c r="O11" s="101">
        <f>20*N11/$N$9</f>
        <v>10.32258064516129</v>
      </c>
      <c r="P11" s="100">
        <f>SUM(K11,M11,O11)</f>
        <v>76.837135372505358</v>
      </c>
      <c r="Q11" s="101" t="s">
        <v>145</v>
      </c>
      <c r="R11" s="3"/>
    </row>
    <row r="12" spans="1:20" s="135" customFormat="1" x14ac:dyDescent="0.3">
      <c r="A12" s="95">
        <v>3</v>
      </c>
      <c r="B12" s="145" t="s">
        <v>152</v>
      </c>
      <c r="C12" s="150" t="s">
        <v>54</v>
      </c>
      <c r="D12" s="150" t="s">
        <v>153</v>
      </c>
      <c r="E12" s="146" t="s">
        <v>154</v>
      </c>
      <c r="F12" s="147" t="s">
        <v>155</v>
      </c>
      <c r="G12" s="98">
        <v>40856</v>
      </c>
      <c r="H12" s="96" t="s">
        <v>156</v>
      </c>
      <c r="I12" s="99" t="s">
        <v>157</v>
      </c>
      <c r="J12" s="100">
        <v>49.96</v>
      </c>
      <c r="K12" s="100">
        <f>40*$J$9/J12</f>
        <v>32.770216172938348</v>
      </c>
      <c r="L12" s="100">
        <v>8.6</v>
      </c>
      <c r="M12" s="100">
        <f>40*L12/$L$9</f>
        <v>34.4</v>
      </c>
      <c r="N12" s="100">
        <v>13</v>
      </c>
      <c r="O12" s="101">
        <f>20*N12/$N$9</f>
        <v>8.387096774193548</v>
      </c>
      <c r="P12" s="100">
        <f>SUM(K12,M12,O12)</f>
        <v>75.557312947131905</v>
      </c>
      <c r="Q12" s="101" t="s">
        <v>145</v>
      </c>
      <c r="R12" s="134"/>
    </row>
    <row r="13" spans="1:20" x14ac:dyDescent="0.3">
      <c r="A13" s="95">
        <v>4</v>
      </c>
      <c r="B13" s="145" t="s">
        <v>190</v>
      </c>
      <c r="C13" s="145" t="s">
        <v>85</v>
      </c>
      <c r="D13" s="145" t="s">
        <v>92</v>
      </c>
      <c r="E13" s="151" t="s">
        <v>154</v>
      </c>
      <c r="F13" s="97" t="s">
        <v>155</v>
      </c>
      <c r="G13" s="152">
        <v>41119</v>
      </c>
      <c r="H13" s="153" t="s">
        <v>47</v>
      </c>
      <c r="I13" s="154" t="s">
        <v>191</v>
      </c>
      <c r="J13" s="100">
        <v>62.6</v>
      </c>
      <c r="K13" s="100">
        <f>40*$J$9/J13</f>
        <v>26.15335463258786</v>
      </c>
      <c r="L13" s="100">
        <v>9.6</v>
      </c>
      <c r="M13" s="100">
        <f>40*L13/$L$9</f>
        <v>38.4</v>
      </c>
      <c r="N13" s="100">
        <v>17</v>
      </c>
      <c r="O13" s="101">
        <f>20*N13/$N$9</f>
        <v>10.96774193548387</v>
      </c>
      <c r="P13" s="100">
        <f>SUM(K13,M13,O13)</f>
        <v>75.521096568071727</v>
      </c>
      <c r="Q13" s="101" t="s">
        <v>145</v>
      </c>
    </row>
    <row r="14" spans="1:20" x14ac:dyDescent="0.3">
      <c r="A14" s="58">
        <v>5</v>
      </c>
      <c r="B14" s="63" t="s">
        <v>166</v>
      </c>
      <c r="C14" s="63" t="s">
        <v>67</v>
      </c>
      <c r="D14" s="63" t="s">
        <v>44</v>
      </c>
      <c r="E14" s="69" t="s">
        <v>154</v>
      </c>
      <c r="F14" s="69" t="s">
        <v>155</v>
      </c>
      <c r="G14" s="70">
        <v>41041</v>
      </c>
      <c r="H14" s="58" t="s">
        <v>167</v>
      </c>
      <c r="I14" s="87" t="s">
        <v>168</v>
      </c>
      <c r="J14" s="91">
        <v>64.790000000000006</v>
      </c>
      <c r="K14" s="91">
        <f>40*$J$9/J14</f>
        <v>25.269331686988732</v>
      </c>
      <c r="L14" s="91">
        <v>9.5</v>
      </c>
      <c r="M14" s="91">
        <f>40*L14/$L$9</f>
        <v>38</v>
      </c>
      <c r="N14" s="91">
        <v>18</v>
      </c>
      <c r="O14" s="93">
        <f>20*N14/$N$9</f>
        <v>11.612903225806452</v>
      </c>
      <c r="P14" s="91">
        <f>SUM(K14,M14,O14)</f>
        <v>74.882234912795184</v>
      </c>
      <c r="Q14" s="94"/>
    </row>
    <row r="15" spans="1:20" x14ac:dyDescent="0.3">
      <c r="A15" s="58">
        <v>6</v>
      </c>
      <c r="B15" s="63" t="s">
        <v>172</v>
      </c>
      <c r="C15" s="63" t="s">
        <v>45</v>
      </c>
      <c r="D15" s="63" t="s">
        <v>78</v>
      </c>
      <c r="E15" s="69" t="s">
        <v>154</v>
      </c>
      <c r="F15" s="69" t="s">
        <v>155</v>
      </c>
      <c r="G15" s="70">
        <v>41122</v>
      </c>
      <c r="H15" s="58" t="s">
        <v>167</v>
      </c>
      <c r="I15" s="87" t="s">
        <v>168</v>
      </c>
      <c r="J15" s="91">
        <v>57.62</v>
      </c>
      <c r="K15" s="91">
        <f>40*$J$9/J15</f>
        <v>28.413745227351615</v>
      </c>
      <c r="L15" s="91">
        <v>9.6999999999999993</v>
      </c>
      <c r="M15" s="91">
        <f>40*L15/$L$9</f>
        <v>38.799999999999997</v>
      </c>
      <c r="N15" s="91">
        <v>8</v>
      </c>
      <c r="O15" s="93">
        <f>20*N15/$N$9</f>
        <v>5.161290322580645</v>
      </c>
      <c r="P15" s="91">
        <f>SUM(K15,M15,O15)</f>
        <v>72.37503554993225</v>
      </c>
      <c r="Q15" s="94"/>
    </row>
    <row r="16" spans="1:20" x14ac:dyDescent="0.3">
      <c r="A16" s="58">
        <v>7</v>
      </c>
      <c r="B16" s="65" t="s">
        <v>163</v>
      </c>
      <c r="C16" s="59" t="s">
        <v>162</v>
      </c>
      <c r="D16" s="59" t="s">
        <v>164</v>
      </c>
      <c r="E16" s="60" t="s">
        <v>154</v>
      </c>
      <c r="F16" s="61" t="s">
        <v>155</v>
      </c>
      <c r="G16" s="68">
        <v>41394</v>
      </c>
      <c r="H16" s="67" t="s">
        <v>49</v>
      </c>
      <c r="I16" s="86" t="s">
        <v>161</v>
      </c>
      <c r="J16" s="91">
        <v>62.65</v>
      </c>
      <c r="K16" s="91">
        <f>40*$J$9/J16</f>
        <v>26.132482043096569</v>
      </c>
      <c r="L16" s="91">
        <v>9.4</v>
      </c>
      <c r="M16" s="91">
        <f>40*L16/$L$9</f>
        <v>37.6</v>
      </c>
      <c r="N16" s="91">
        <v>7</v>
      </c>
      <c r="O16" s="93">
        <f>20*N16/$N$9</f>
        <v>4.5161290322580649</v>
      </c>
      <c r="P16" s="91">
        <f>SUM(K16,M16,O16)</f>
        <v>68.248611075354631</v>
      </c>
      <c r="Q16" s="94"/>
    </row>
    <row r="17" spans="1:17" x14ac:dyDescent="0.3">
      <c r="A17" s="58">
        <v>8</v>
      </c>
      <c r="B17" s="65" t="s">
        <v>169</v>
      </c>
      <c r="C17" s="65" t="s">
        <v>34</v>
      </c>
      <c r="D17" s="65" t="s">
        <v>106</v>
      </c>
      <c r="E17" s="69" t="s">
        <v>154</v>
      </c>
      <c r="F17" s="69" t="s">
        <v>155</v>
      </c>
      <c r="G17" s="62">
        <v>41380</v>
      </c>
      <c r="H17" s="58" t="s">
        <v>167</v>
      </c>
      <c r="I17" s="87" t="s">
        <v>168</v>
      </c>
      <c r="J17" s="91">
        <v>66.650000000000006</v>
      </c>
      <c r="K17" s="91">
        <f>40*$J$9/J17</f>
        <v>24.564141035258814</v>
      </c>
      <c r="L17" s="91">
        <v>7.9</v>
      </c>
      <c r="M17" s="91">
        <f>40*L17/$L$9</f>
        <v>31.6</v>
      </c>
      <c r="N17" s="91">
        <v>12</v>
      </c>
      <c r="O17" s="93">
        <f>20*N17/$N$9</f>
        <v>7.741935483870968</v>
      </c>
      <c r="P17" s="91">
        <f>SUM(K17,M17,O17)</f>
        <v>63.906076519129783</v>
      </c>
      <c r="Q17" s="94"/>
    </row>
    <row r="18" spans="1:17" x14ac:dyDescent="0.3">
      <c r="A18" s="58">
        <v>9</v>
      </c>
      <c r="B18" s="65" t="s">
        <v>27</v>
      </c>
      <c r="C18" s="65" t="s">
        <v>31</v>
      </c>
      <c r="D18" s="65" t="s">
        <v>171</v>
      </c>
      <c r="E18" s="69" t="s">
        <v>154</v>
      </c>
      <c r="F18" s="69" t="s">
        <v>155</v>
      </c>
      <c r="G18" s="70">
        <v>41259</v>
      </c>
      <c r="H18" s="58" t="s">
        <v>167</v>
      </c>
      <c r="I18" s="87" t="s">
        <v>170</v>
      </c>
      <c r="J18" s="91">
        <v>63.23</v>
      </c>
      <c r="K18" s="91">
        <f>40*$J$9/J18</f>
        <v>25.892772418155939</v>
      </c>
      <c r="L18" s="91">
        <v>7.9</v>
      </c>
      <c r="M18" s="91">
        <f>40*L18/$L$9</f>
        <v>31.6</v>
      </c>
      <c r="N18" s="91">
        <v>7</v>
      </c>
      <c r="O18" s="93">
        <f>20*N18/$N$9</f>
        <v>4.5161290322580649</v>
      </c>
      <c r="P18" s="91">
        <f>SUM(K18,M18,O18)</f>
        <v>62.008901450414001</v>
      </c>
      <c r="Q18" s="94"/>
    </row>
    <row r="19" spans="1:17" x14ac:dyDescent="0.3">
      <c r="A19" s="58">
        <v>10</v>
      </c>
      <c r="B19" s="63" t="s">
        <v>184</v>
      </c>
      <c r="C19" s="63" t="s">
        <v>185</v>
      </c>
      <c r="D19" s="63" t="s">
        <v>186</v>
      </c>
      <c r="E19" s="69" t="s">
        <v>154</v>
      </c>
      <c r="F19" s="69" t="s">
        <v>155</v>
      </c>
      <c r="G19" s="62">
        <v>41271</v>
      </c>
      <c r="H19" s="63" t="s">
        <v>182</v>
      </c>
      <c r="I19" s="85" t="s">
        <v>183</v>
      </c>
      <c r="J19" s="91">
        <v>61.072000000000003</v>
      </c>
      <c r="K19" s="91">
        <f>40*$J$9/J19</f>
        <v>26.807702384071259</v>
      </c>
      <c r="L19" s="91">
        <v>7.2</v>
      </c>
      <c r="M19" s="91">
        <f>40*L19/$L$9</f>
        <v>28.8</v>
      </c>
      <c r="N19" s="91">
        <v>9</v>
      </c>
      <c r="O19" s="93">
        <f>20*N19/$N$9</f>
        <v>5.806451612903226</v>
      </c>
      <c r="P19" s="91">
        <f>SUM(K19,M19,O19)</f>
        <v>61.414153996974484</v>
      </c>
      <c r="Q19" s="94"/>
    </row>
    <row r="20" spans="1:17" x14ac:dyDescent="0.3">
      <c r="A20" s="58">
        <v>11</v>
      </c>
      <c r="B20" s="65" t="s">
        <v>165</v>
      </c>
      <c r="C20" s="63" t="s">
        <v>111</v>
      </c>
      <c r="D20" s="63" t="s">
        <v>43</v>
      </c>
      <c r="E20" s="60" t="s">
        <v>154</v>
      </c>
      <c r="F20" s="61" t="s">
        <v>155</v>
      </c>
      <c r="G20" s="68">
        <v>41024</v>
      </c>
      <c r="H20" s="67" t="s">
        <v>49</v>
      </c>
      <c r="I20" s="86" t="s">
        <v>159</v>
      </c>
      <c r="J20" s="91">
        <v>68.7</v>
      </c>
      <c r="K20" s="91">
        <f>40*$J$9/J20</f>
        <v>23.831149927219794</v>
      </c>
      <c r="L20" s="91">
        <v>7.9</v>
      </c>
      <c r="M20" s="91">
        <f>40*L20/$L$9</f>
        <v>31.6</v>
      </c>
      <c r="N20" s="91">
        <v>9</v>
      </c>
      <c r="O20" s="93">
        <f>20*N20/$N$9</f>
        <v>5.806451612903226</v>
      </c>
      <c r="P20" s="91">
        <f>SUM(K20,M20,O20)</f>
        <v>61.237601540123016</v>
      </c>
      <c r="Q20" s="94"/>
    </row>
    <row r="21" spans="1:17" x14ac:dyDescent="0.3">
      <c r="A21" s="58">
        <v>12</v>
      </c>
      <c r="B21" s="65" t="s">
        <v>175</v>
      </c>
      <c r="C21" s="65" t="s">
        <v>176</v>
      </c>
      <c r="D21" s="65" t="s">
        <v>55</v>
      </c>
      <c r="E21" s="71" t="s">
        <v>154</v>
      </c>
      <c r="F21" s="72" t="s">
        <v>155</v>
      </c>
      <c r="G21" s="66">
        <v>41108</v>
      </c>
      <c r="H21" s="67" t="s">
        <v>177</v>
      </c>
      <c r="I21" s="86" t="s">
        <v>178</v>
      </c>
      <c r="J21" s="91">
        <v>74.08</v>
      </c>
      <c r="K21" s="91">
        <f>40*$J$9/J21</f>
        <v>22.100431965442766</v>
      </c>
      <c r="L21" s="91">
        <v>7.7</v>
      </c>
      <c r="M21" s="91">
        <f>40*L21/$L$9</f>
        <v>30.8</v>
      </c>
      <c r="N21" s="91">
        <v>7</v>
      </c>
      <c r="O21" s="93">
        <f>20*N21/$N$9</f>
        <v>4.5161290322580649</v>
      </c>
      <c r="P21" s="91">
        <f>SUM(K21,M21,O21)</f>
        <v>57.416560997700827</v>
      </c>
      <c r="Q21" s="94"/>
    </row>
    <row r="22" spans="1:17" x14ac:dyDescent="0.3">
      <c r="A22" s="58">
        <v>13</v>
      </c>
      <c r="B22" s="74" t="s">
        <v>180</v>
      </c>
      <c r="C22" s="74" t="s">
        <v>38</v>
      </c>
      <c r="D22" s="74" t="s">
        <v>95</v>
      </c>
      <c r="E22" s="75" t="s">
        <v>154</v>
      </c>
      <c r="F22" s="76" t="s">
        <v>155</v>
      </c>
      <c r="G22" s="78">
        <v>41268</v>
      </c>
      <c r="H22" s="77" t="s">
        <v>48</v>
      </c>
      <c r="I22" s="88" t="s">
        <v>179</v>
      </c>
      <c r="J22" s="91">
        <v>79.739999999999995</v>
      </c>
      <c r="K22" s="91">
        <f>40*$J$9/J22</f>
        <v>20.531728116378233</v>
      </c>
      <c r="L22" s="91">
        <v>4.5999999999999996</v>
      </c>
      <c r="M22" s="91">
        <f>40*L22/$L$9</f>
        <v>18.399999999999999</v>
      </c>
      <c r="N22" s="91">
        <v>14</v>
      </c>
      <c r="O22" s="93">
        <f>20*N22/$N$9</f>
        <v>9.0322580645161299</v>
      </c>
      <c r="P22" s="91">
        <f>SUM(K22,M22,O22)</f>
        <v>47.963986180894359</v>
      </c>
      <c r="Q22" s="94"/>
    </row>
    <row r="23" spans="1:17" x14ac:dyDescent="0.3">
      <c r="A23" s="58">
        <v>14</v>
      </c>
      <c r="B23" s="126" t="s">
        <v>37</v>
      </c>
      <c r="C23" s="126" t="s">
        <v>127</v>
      </c>
      <c r="D23" s="126" t="s">
        <v>160</v>
      </c>
      <c r="E23" s="79" t="s">
        <v>154</v>
      </c>
      <c r="F23" s="82" t="s">
        <v>155</v>
      </c>
      <c r="G23" s="125">
        <v>40983</v>
      </c>
      <c r="H23" s="84" t="s">
        <v>49</v>
      </c>
      <c r="I23" s="129" t="s">
        <v>161</v>
      </c>
      <c r="J23" s="11"/>
      <c r="K23" s="132"/>
      <c r="L23" s="132">
        <v>9.6</v>
      </c>
      <c r="M23" s="91">
        <f>40*L23/$L$9</f>
        <v>38.4</v>
      </c>
      <c r="N23" s="132">
        <v>13</v>
      </c>
      <c r="O23" s="93">
        <f>20*N23/$N$9</f>
        <v>8.387096774193548</v>
      </c>
      <c r="P23" s="91">
        <f>SUM(K23,M23,O23)</f>
        <v>46.787096774193543</v>
      </c>
      <c r="Q23" s="133"/>
    </row>
    <row r="26" spans="1:17" x14ac:dyDescent="0.3">
      <c r="B26" s="12" t="s">
        <v>274</v>
      </c>
      <c r="C26" s="12" t="s">
        <v>275</v>
      </c>
    </row>
    <row r="27" spans="1:17" x14ac:dyDescent="0.3">
      <c r="A27" s="20"/>
      <c r="B27" s="20" t="s">
        <v>276</v>
      </c>
      <c r="C27" s="20" t="s">
        <v>146</v>
      </c>
      <c r="D27" s="20"/>
      <c r="G27" s="20"/>
    </row>
    <row r="28" spans="1:17" x14ac:dyDescent="0.3">
      <c r="C28" s="12" t="s">
        <v>277</v>
      </c>
    </row>
    <row r="29" spans="1:17" x14ac:dyDescent="0.3">
      <c r="C29" s="12" t="s">
        <v>278</v>
      </c>
    </row>
    <row r="30" spans="1:17" x14ac:dyDescent="0.3">
      <c r="C30" s="12" t="s">
        <v>147</v>
      </c>
    </row>
    <row r="31" spans="1:17" x14ac:dyDescent="0.3">
      <c r="C31" s="12" t="s">
        <v>279</v>
      </c>
    </row>
    <row r="32" spans="1:17" x14ac:dyDescent="0.3">
      <c r="C32" s="12" t="s">
        <v>282</v>
      </c>
    </row>
  </sheetData>
  <sheetProtection formatCells="0" formatRows="0" insertRows="0" deleteRows="0" autoFilter="0"/>
  <protectedRanges>
    <protectedRange password="CA9C" sqref="L9" name="Диапазон2"/>
  </protectedRanges>
  <sortState ref="A10:Q23">
    <sortCondition descending="1" ref="P10:P23"/>
  </sortState>
  <customSheetViews>
    <customSheetView guid="{E089515C-7A47-489C-8BF8-B76124DF728F}" scale="90" topLeftCell="A6">
      <selection activeCell="F12" sqref="F12"/>
      <pageMargins left="0.35433070866141736" right="0.35433070866141736" top="0.39370078740157483" bottom="0.39370078740157483" header="0" footer="0"/>
      <pageSetup paperSize="9" scale="75" orientation="landscape" r:id="rId1"/>
      <headerFooter alignWithMargins="0"/>
    </customSheetView>
  </customSheetViews>
  <mergeCells count="19">
    <mergeCell ref="D5:D8"/>
    <mergeCell ref="F5:F8"/>
    <mergeCell ref="E5:E8"/>
    <mergeCell ref="H5:H8"/>
    <mergeCell ref="A1:Q1"/>
    <mergeCell ref="A2:Q2"/>
    <mergeCell ref="A3:G3"/>
    <mergeCell ref="Q5:Q9"/>
    <mergeCell ref="J5:K6"/>
    <mergeCell ref="L5:M6"/>
    <mergeCell ref="N5:O6"/>
    <mergeCell ref="P5:P7"/>
    <mergeCell ref="A9:I9"/>
    <mergeCell ref="A4:G4"/>
    <mergeCell ref="C5:C8"/>
    <mergeCell ref="G5:G8"/>
    <mergeCell ref="I5:I8"/>
    <mergeCell ref="A5:A8"/>
    <mergeCell ref="B5:B8"/>
  </mergeCells>
  <pageMargins left="0.35433070866141736" right="0.35433070866141736" top="0.39370078740157483" bottom="0.39370078740157483" header="0" footer="0"/>
  <pageSetup paperSize="9" scale="75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opLeftCell="A7" zoomScale="90" workbookViewId="0">
      <selection activeCell="C39" sqref="C39"/>
    </sheetView>
  </sheetViews>
  <sheetFormatPr defaultColWidth="9.109375" defaultRowHeight="15.6" x14ac:dyDescent="0.3"/>
  <cols>
    <col min="1" max="1" width="4.109375" style="20" customWidth="1"/>
    <col min="2" max="2" width="21.21875" style="20" customWidth="1"/>
    <col min="3" max="3" width="15" style="20" customWidth="1"/>
    <col min="4" max="4" width="19.33203125" style="20" customWidth="1"/>
    <col min="5" max="5" width="5.6640625" style="20" customWidth="1"/>
    <col min="6" max="6" width="11" style="20" customWidth="1"/>
    <col min="7" max="7" width="14.44140625" style="2" customWidth="1"/>
    <col min="8" max="8" width="21.44140625" style="3" customWidth="1"/>
    <col min="9" max="9" width="19.109375" style="3" customWidth="1"/>
    <col min="10" max="10" width="8.109375" style="3" customWidth="1"/>
    <col min="11" max="11" width="9.6640625" style="3" customWidth="1"/>
    <col min="12" max="12" width="7.88671875" style="3" customWidth="1"/>
    <col min="13" max="13" width="9.6640625" style="4" customWidth="1"/>
    <col min="14" max="14" width="10.5546875" style="3" customWidth="1"/>
    <col min="15" max="15" width="18.109375" style="1" customWidth="1"/>
    <col min="16" max="16" width="9.109375" style="1"/>
    <col min="17" max="17" width="16.21875" style="1" customWidth="1"/>
    <col min="18" max="16384" width="9.109375" style="1"/>
  </cols>
  <sheetData>
    <row r="1" spans="1:18" x14ac:dyDescent="0.3">
      <c r="A1" s="39" t="s">
        <v>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8" x14ac:dyDescent="0.3">
      <c r="A2" s="40" t="s">
        <v>194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21"/>
      <c r="Q2" s="21"/>
      <c r="R2" s="21"/>
    </row>
    <row r="3" spans="1:18" x14ac:dyDescent="0.3">
      <c r="A3" s="41" t="s">
        <v>195</v>
      </c>
      <c r="B3" s="41"/>
      <c r="C3" s="41"/>
      <c r="D3" s="41"/>
      <c r="E3" s="41"/>
      <c r="F3" s="42"/>
      <c r="O3" s="5"/>
    </row>
    <row r="4" spans="1:18" ht="30.75" customHeight="1" x14ac:dyDescent="0.3">
      <c r="A4" s="41" t="s">
        <v>46</v>
      </c>
      <c r="B4" s="41"/>
      <c r="C4" s="41"/>
      <c r="D4" s="41"/>
      <c r="E4" s="41"/>
      <c r="F4" s="54"/>
      <c r="G4" s="6"/>
    </row>
    <row r="5" spans="1:18" s="20" customFormat="1" ht="15.75" customHeight="1" x14ac:dyDescent="0.3">
      <c r="A5" s="51" t="s">
        <v>0</v>
      </c>
      <c r="B5" s="51" t="s">
        <v>19</v>
      </c>
      <c r="C5" s="51" t="s">
        <v>20</v>
      </c>
      <c r="D5" s="51" t="s">
        <v>21</v>
      </c>
      <c r="E5" s="51" t="s">
        <v>149</v>
      </c>
      <c r="F5" s="51" t="s">
        <v>150</v>
      </c>
      <c r="G5" s="55" t="s">
        <v>18</v>
      </c>
      <c r="H5" s="51" t="s">
        <v>7</v>
      </c>
      <c r="I5" s="51" t="s">
        <v>151</v>
      </c>
      <c r="J5" s="45" t="s">
        <v>13</v>
      </c>
      <c r="K5" s="45"/>
      <c r="L5" s="45" t="s">
        <v>8</v>
      </c>
      <c r="M5" s="45"/>
      <c r="N5" s="45" t="s">
        <v>1</v>
      </c>
      <c r="O5" s="45"/>
      <c r="P5" s="46" t="s">
        <v>9</v>
      </c>
      <c r="Q5" s="43" t="s">
        <v>3</v>
      </c>
    </row>
    <row r="6" spans="1:18" s="20" customFormat="1" x14ac:dyDescent="0.3">
      <c r="A6" s="52"/>
      <c r="B6" s="52"/>
      <c r="C6" s="52"/>
      <c r="D6" s="52"/>
      <c r="E6" s="52"/>
      <c r="F6" s="52"/>
      <c r="G6" s="56"/>
      <c r="H6" s="52"/>
      <c r="I6" s="52"/>
      <c r="J6" s="45"/>
      <c r="K6" s="45"/>
      <c r="L6" s="45"/>
      <c r="M6" s="45"/>
      <c r="N6" s="45"/>
      <c r="O6" s="45"/>
      <c r="P6" s="46"/>
      <c r="Q6" s="44"/>
    </row>
    <row r="7" spans="1:18" s="20" customFormat="1" ht="26.4" x14ac:dyDescent="0.3">
      <c r="A7" s="52"/>
      <c r="B7" s="52"/>
      <c r="C7" s="52"/>
      <c r="D7" s="52"/>
      <c r="E7" s="52"/>
      <c r="F7" s="52"/>
      <c r="G7" s="56"/>
      <c r="H7" s="52"/>
      <c r="I7" s="52"/>
      <c r="J7" s="7" t="s">
        <v>4</v>
      </c>
      <c r="K7" s="38" t="s">
        <v>5</v>
      </c>
      <c r="L7" s="7" t="s">
        <v>6</v>
      </c>
      <c r="M7" s="38" t="s">
        <v>5</v>
      </c>
      <c r="N7" s="7" t="s">
        <v>2</v>
      </c>
      <c r="O7" s="15" t="s">
        <v>5</v>
      </c>
      <c r="P7" s="46"/>
      <c r="Q7" s="44"/>
    </row>
    <row r="8" spans="1:18" s="20" customFormat="1" ht="31.8" customHeight="1" thickBot="1" x14ac:dyDescent="0.35">
      <c r="A8" s="53"/>
      <c r="B8" s="53"/>
      <c r="C8" s="53"/>
      <c r="D8" s="53"/>
      <c r="E8" s="53"/>
      <c r="F8" s="53"/>
      <c r="G8" s="57"/>
      <c r="H8" s="53"/>
      <c r="I8" s="53"/>
      <c r="J8" s="8"/>
      <c r="K8" s="38" t="s">
        <v>12</v>
      </c>
      <c r="L8" s="9"/>
      <c r="M8" s="38" t="s">
        <v>12</v>
      </c>
      <c r="N8" s="9"/>
      <c r="O8" s="38" t="s">
        <v>11</v>
      </c>
      <c r="P8" s="38" t="s">
        <v>10</v>
      </c>
      <c r="Q8" s="44"/>
    </row>
    <row r="9" spans="1:18" s="20" customFormat="1" ht="16.2" customHeight="1" x14ac:dyDescent="0.3">
      <c r="A9" s="47" t="s">
        <v>16</v>
      </c>
      <c r="B9" s="48"/>
      <c r="C9" s="48"/>
      <c r="D9" s="48"/>
      <c r="E9" s="48"/>
      <c r="F9" s="48"/>
      <c r="G9" s="48"/>
      <c r="H9" s="48"/>
      <c r="I9" s="48"/>
      <c r="J9" s="90">
        <v>36.76</v>
      </c>
      <c r="K9" s="16"/>
      <c r="L9" s="10">
        <v>10</v>
      </c>
      <c r="M9" s="17"/>
      <c r="N9" s="92">
        <v>31</v>
      </c>
      <c r="O9" s="18"/>
      <c r="P9" s="19"/>
      <c r="Q9" s="44"/>
    </row>
    <row r="10" spans="1:18" ht="15.75" customHeight="1" x14ac:dyDescent="0.3">
      <c r="A10" s="95">
        <v>1</v>
      </c>
      <c r="B10" s="121" t="s">
        <v>166</v>
      </c>
      <c r="C10" s="121" t="s">
        <v>202</v>
      </c>
      <c r="D10" s="121" t="s">
        <v>92</v>
      </c>
      <c r="E10" s="110" t="s">
        <v>154</v>
      </c>
      <c r="F10" s="32" t="s">
        <v>155</v>
      </c>
      <c r="G10" s="160">
        <v>40812</v>
      </c>
      <c r="H10" s="96" t="s">
        <v>203</v>
      </c>
      <c r="I10" s="99" t="s">
        <v>204</v>
      </c>
      <c r="J10" s="100">
        <v>49.27</v>
      </c>
      <c r="K10" s="100">
        <f>40*$J$9/J10</f>
        <v>29.84371828699005</v>
      </c>
      <c r="L10" s="100">
        <v>9.6999999999999993</v>
      </c>
      <c r="M10" s="100">
        <f>40*L10/$L$9</f>
        <v>38.799999999999997</v>
      </c>
      <c r="N10" s="100">
        <v>31</v>
      </c>
      <c r="O10" s="101">
        <f>20*N10/$N$9</f>
        <v>20</v>
      </c>
      <c r="P10" s="100">
        <f>SUM(K10,M10,O10)</f>
        <v>88.643718286990051</v>
      </c>
      <c r="Q10" s="155" t="s">
        <v>144</v>
      </c>
    </row>
    <row r="11" spans="1:18" ht="15.75" customHeight="1" x14ac:dyDescent="0.3">
      <c r="A11" s="95">
        <v>2</v>
      </c>
      <c r="B11" s="28" t="s">
        <v>130</v>
      </c>
      <c r="C11" s="28" t="s">
        <v>131</v>
      </c>
      <c r="D11" s="28" t="s">
        <v>132</v>
      </c>
      <c r="E11" s="110" t="s">
        <v>154</v>
      </c>
      <c r="F11" s="32" t="s">
        <v>155</v>
      </c>
      <c r="G11" s="27"/>
      <c r="H11" s="28" t="s">
        <v>81</v>
      </c>
      <c r="I11" s="112"/>
      <c r="J11" s="100">
        <v>36.76</v>
      </c>
      <c r="K11" s="100">
        <f>40*$J$9/J11</f>
        <v>40</v>
      </c>
      <c r="L11" s="100">
        <v>10</v>
      </c>
      <c r="M11" s="100">
        <f>40*L11/$L$9</f>
        <v>40</v>
      </c>
      <c r="N11" s="100">
        <v>13</v>
      </c>
      <c r="O11" s="101">
        <f>20*N11/$N$9</f>
        <v>8.387096774193548</v>
      </c>
      <c r="P11" s="100">
        <f>SUM(K11,M11,O11)</f>
        <v>88.387096774193552</v>
      </c>
      <c r="Q11" s="155" t="s">
        <v>145</v>
      </c>
    </row>
    <row r="12" spans="1:18" s="135" customFormat="1" x14ac:dyDescent="0.3">
      <c r="A12" s="95">
        <v>3</v>
      </c>
      <c r="B12" s="28" t="s">
        <v>136</v>
      </c>
      <c r="C12" s="28" t="s">
        <v>137</v>
      </c>
      <c r="D12" s="28" t="s">
        <v>138</v>
      </c>
      <c r="E12" s="110" t="s">
        <v>154</v>
      </c>
      <c r="F12" s="32" t="s">
        <v>155</v>
      </c>
      <c r="G12" s="27"/>
      <c r="H12" s="28" t="s">
        <v>81</v>
      </c>
      <c r="I12" s="112"/>
      <c r="J12" s="100">
        <v>39.409999999999997</v>
      </c>
      <c r="K12" s="100">
        <f>40*$J$9/J12</f>
        <v>37.310327328089315</v>
      </c>
      <c r="L12" s="100">
        <v>10</v>
      </c>
      <c r="M12" s="100">
        <f>40*L12/$L$9</f>
        <v>40</v>
      </c>
      <c r="N12" s="100">
        <v>16</v>
      </c>
      <c r="O12" s="101">
        <f>20*N12/$N$9</f>
        <v>10.32258064516129</v>
      </c>
      <c r="P12" s="100">
        <f>SUM(K12,M12,O12)</f>
        <v>87.63290797325061</v>
      </c>
      <c r="Q12" s="155" t="s">
        <v>145</v>
      </c>
    </row>
    <row r="13" spans="1:18" x14ac:dyDescent="0.3">
      <c r="A13" s="95">
        <v>4</v>
      </c>
      <c r="B13" s="95" t="s">
        <v>215</v>
      </c>
      <c r="C13" s="95" t="s">
        <v>36</v>
      </c>
      <c r="D13" s="95" t="s">
        <v>216</v>
      </c>
      <c r="E13" s="110" t="s">
        <v>154</v>
      </c>
      <c r="F13" s="32" t="s">
        <v>155</v>
      </c>
      <c r="G13" s="161">
        <v>40717</v>
      </c>
      <c r="H13" s="122" t="s">
        <v>200</v>
      </c>
      <c r="I13" s="149" t="s">
        <v>201</v>
      </c>
      <c r="J13" s="100">
        <v>52.64</v>
      </c>
      <c r="K13" s="100">
        <f>40*$J$9/J13</f>
        <v>27.933130699088142</v>
      </c>
      <c r="L13" s="100">
        <v>9.5</v>
      </c>
      <c r="M13" s="100">
        <f>40*L13/$L$9</f>
        <v>38</v>
      </c>
      <c r="N13" s="100">
        <v>29</v>
      </c>
      <c r="O13" s="101">
        <f>20*N13/$N$9</f>
        <v>18.70967741935484</v>
      </c>
      <c r="P13" s="100">
        <f>SUM(K13,M13,O13)</f>
        <v>84.642808118442986</v>
      </c>
      <c r="Q13" s="155" t="s">
        <v>145</v>
      </c>
    </row>
    <row r="14" spans="1:18" x14ac:dyDescent="0.3">
      <c r="A14" s="64">
        <v>5</v>
      </c>
      <c r="B14" s="105" t="s">
        <v>196</v>
      </c>
      <c r="C14" s="65" t="s">
        <v>28</v>
      </c>
      <c r="D14" s="65" t="s">
        <v>197</v>
      </c>
      <c r="E14" s="104" t="s">
        <v>154</v>
      </c>
      <c r="F14" s="72" t="s">
        <v>155</v>
      </c>
      <c r="G14" s="106">
        <v>40549</v>
      </c>
      <c r="H14" s="67" t="s">
        <v>113</v>
      </c>
      <c r="I14" s="86" t="s">
        <v>198</v>
      </c>
      <c r="J14" s="91">
        <v>63.26</v>
      </c>
      <c r="K14" s="91">
        <f>40*$J$9/J14</f>
        <v>23.243755927916535</v>
      </c>
      <c r="L14" s="91">
        <v>10</v>
      </c>
      <c r="M14" s="91">
        <f>40*L14/$L$9</f>
        <v>40</v>
      </c>
      <c r="N14" s="91">
        <v>29</v>
      </c>
      <c r="O14" s="93">
        <f>20*N14/$N$9</f>
        <v>18.70967741935484</v>
      </c>
      <c r="P14" s="91">
        <f>SUM(K14,M14,O14)</f>
        <v>81.953433347271385</v>
      </c>
      <c r="Q14" s="94"/>
    </row>
    <row r="15" spans="1:18" x14ac:dyDescent="0.3">
      <c r="A15" s="64">
        <v>6</v>
      </c>
      <c r="B15" s="107" t="s">
        <v>141</v>
      </c>
      <c r="C15" s="58" t="s">
        <v>87</v>
      </c>
      <c r="D15" s="58" t="s">
        <v>42</v>
      </c>
      <c r="E15" s="104" t="s">
        <v>154</v>
      </c>
      <c r="F15" s="72" t="s">
        <v>155</v>
      </c>
      <c r="G15" s="106">
        <v>40895</v>
      </c>
      <c r="H15" s="67" t="s">
        <v>113</v>
      </c>
      <c r="I15" s="111" t="s">
        <v>198</v>
      </c>
      <c r="J15" s="91">
        <v>63.1</v>
      </c>
      <c r="K15" s="91">
        <f>40*$J$9/J15</f>
        <v>23.302694136291599</v>
      </c>
      <c r="L15" s="91">
        <v>10</v>
      </c>
      <c r="M15" s="91">
        <f>40*L15/$L$9</f>
        <v>40</v>
      </c>
      <c r="N15" s="91">
        <v>22</v>
      </c>
      <c r="O15" s="93">
        <f>20*N15/$N$9</f>
        <v>14.193548387096774</v>
      </c>
      <c r="P15" s="91">
        <f>SUM(K15,M15,O15)</f>
        <v>77.496242523388375</v>
      </c>
      <c r="Q15" s="94"/>
    </row>
    <row r="16" spans="1:18" x14ac:dyDescent="0.3">
      <c r="A16" s="64">
        <v>7</v>
      </c>
      <c r="B16" s="65" t="s">
        <v>211</v>
      </c>
      <c r="C16" s="65" t="s">
        <v>212</v>
      </c>
      <c r="D16" s="65" t="s">
        <v>213</v>
      </c>
      <c r="E16" s="104" t="s">
        <v>154</v>
      </c>
      <c r="F16" s="72" t="s">
        <v>155</v>
      </c>
      <c r="G16" s="70">
        <v>40717</v>
      </c>
      <c r="H16" s="67" t="s">
        <v>49</v>
      </c>
      <c r="I16" s="86" t="s">
        <v>207</v>
      </c>
      <c r="J16" s="91">
        <v>43</v>
      </c>
      <c r="K16" s="91">
        <f>40*$J$9/J16</f>
        <v>34.195348837209302</v>
      </c>
      <c r="L16" s="91">
        <v>7.9</v>
      </c>
      <c r="M16" s="91">
        <f>40*L16/$L$9</f>
        <v>31.6</v>
      </c>
      <c r="N16" s="91">
        <v>16</v>
      </c>
      <c r="O16" s="93">
        <f>20*N16/$N$9</f>
        <v>10.32258064516129</v>
      </c>
      <c r="P16" s="91">
        <f>SUM(K16,M16,O16)</f>
        <v>76.117929482370599</v>
      </c>
      <c r="Q16" s="94"/>
    </row>
    <row r="17" spans="1:17" s="135" customFormat="1" x14ac:dyDescent="0.3">
      <c r="A17" s="64">
        <v>8</v>
      </c>
      <c r="B17" s="24" t="s">
        <v>133</v>
      </c>
      <c r="C17" s="24" t="s">
        <v>134</v>
      </c>
      <c r="D17" s="24" t="s">
        <v>135</v>
      </c>
      <c r="E17" s="137" t="s">
        <v>154</v>
      </c>
      <c r="F17" s="26" t="s">
        <v>155</v>
      </c>
      <c r="G17" s="11"/>
      <c r="H17" s="24" t="s">
        <v>81</v>
      </c>
      <c r="I17" s="143"/>
      <c r="J17" s="132">
        <v>58.68</v>
      </c>
      <c r="K17" s="132">
        <f>40*$J$9/J17</f>
        <v>25.057941376959779</v>
      </c>
      <c r="L17" s="132">
        <v>9.6999999999999993</v>
      </c>
      <c r="M17" s="132">
        <f>40*L17/$L$9</f>
        <v>38.799999999999997</v>
      </c>
      <c r="N17" s="132">
        <v>17</v>
      </c>
      <c r="O17" s="133">
        <f>20*N17/$N$9</f>
        <v>10.96774193548387</v>
      </c>
      <c r="P17" s="132">
        <f>SUM(K17,M17,O17)</f>
        <v>74.825683312443644</v>
      </c>
      <c r="Q17" s="138"/>
    </row>
    <row r="18" spans="1:17" x14ac:dyDescent="0.3">
      <c r="A18" s="64">
        <v>9</v>
      </c>
      <c r="B18" s="65" t="s">
        <v>220</v>
      </c>
      <c r="C18" s="65" t="s">
        <v>45</v>
      </c>
      <c r="D18" s="65" t="s">
        <v>221</v>
      </c>
      <c r="E18" s="104" t="s">
        <v>154</v>
      </c>
      <c r="F18" s="72" t="s">
        <v>155</v>
      </c>
      <c r="G18" s="62">
        <v>40544</v>
      </c>
      <c r="H18" s="63" t="s">
        <v>217</v>
      </c>
      <c r="I18" s="85" t="s">
        <v>218</v>
      </c>
      <c r="J18" s="91">
        <v>57.51</v>
      </c>
      <c r="K18" s="91">
        <f>40*$J$9/J18</f>
        <v>25.567727351764908</v>
      </c>
      <c r="L18" s="91">
        <v>9.8000000000000007</v>
      </c>
      <c r="M18" s="91">
        <f>40*L18/$L$9</f>
        <v>39.200000000000003</v>
      </c>
      <c r="N18" s="91">
        <v>13</v>
      </c>
      <c r="O18" s="93">
        <f>20*N18/$N$9</f>
        <v>8.387096774193548</v>
      </c>
      <c r="P18" s="91">
        <f>SUM(K18,M18,O18)</f>
        <v>73.154824125958456</v>
      </c>
      <c r="Q18" s="94"/>
    </row>
    <row r="19" spans="1:17" x14ac:dyDescent="0.3">
      <c r="A19" s="64">
        <v>10</v>
      </c>
      <c r="B19" s="58" t="s">
        <v>199</v>
      </c>
      <c r="C19" s="58" t="s">
        <v>40</v>
      </c>
      <c r="D19" s="58" t="s">
        <v>42</v>
      </c>
      <c r="E19" s="104" t="s">
        <v>154</v>
      </c>
      <c r="F19" s="72" t="s">
        <v>155</v>
      </c>
      <c r="G19" s="70">
        <v>40979</v>
      </c>
      <c r="H19" s="67" t="s">
        <v>200</v>
      </c>
      <c r="I19" s="86" t="s">
        <v>201</v>
      </c>
      <c r="J19" s="91">
        <v>58.18</v>
      </c>
      <c r="K19" s="91">
        <f>40*$J$9/J19</f>
        <v>25.273289790305945</v>
      </c>
      <c r="L19" s="91">
        <v>10</v>
      </c>
      <c r="M19" s="91">
        <f>40*L19/$L$9</f>
        <v>40</v>
      </c>
      <c r="N19" s="91">
        <v>12</v>
      </c>
      <c r="O19" s="93">
        <f>20*N19/$N$9</f>
        <v>7.741935483870968</v>
      </c>
      <c r="P19" s="91">
        <f>SUM(K19,M19,O19)</f>
        <v>73.015225274176913</v>
      </c>
      <c r="Q19" s="94"/>
    </row>
    <row r="20" spans="1:17" x14ac:dyDescent="0.3">
      <c r="A20" s="64">
        <v>11</v>
      </c>
      <c r="B20" s="65" t="s">
        <v>206</v>
      </c>
      <c r="C20" s="65" t="s">
        <v>222</v>
      </c>
      <c r="D20" s="65" t="s">
        <v>171</v>
      </c>
      <c r="E20" s="104" t="s">
        <v>154</v>
      </c>
      <c r="F20" s="72" t="s">
        <v>155</v>
      </c>
      <c r="G20" s="66">
        <v>40864</v>
      </c>
      <c r="H20" s="67" t="s">
        <v>49</v>
      </c>
      <c r="I20" s="86" t="s">
        <v>207</v>
      </c>
      <c r="J20" s="91">
        <v>68.680000000000007</v>
      </c>
      <c r="K20" s="91">
        <f>40*$J$9/J20</f>
        <v>21.409435061153172</v>
      </c>
      <c r="L20" s="91">
        <v>9.6999999999999993</v>
      </c>
      <c r="M20" s="91">
        <f>40*L20/$L$9</f>
        <v>38.799999999999997</v>
      </c>
      <c r="N20" s="91">
        <v>18</v>
      </c>
      <c r="O20" s="93">
        <f>20*N20/$N$9</f>
        <v>11.612903225806452</v>
      </c>
      <c r="P20" s="91">
        <f>SUM(K20,M20,O20)</f>
        <v>71.822338286959621</v>
      </c>
      <c r="Q20" s="94"/>
    </row>
    <row r="21" spans="1:17" x14ac:dyDescent="0.3">
      <c r="A21" s="64">
        <v>12</v>
      </c>
      <c r="B21" s="63" t="s">
        <v>142</v>
      </c>
      <c r="C21" s="65" t="s">
        <v>214</v>
      </c>
      <c r="D21" s="65" t="s">
        <v>52</v>
      </c>
      <c r="E21" s="104" t="s">
        <v>154</v>
      </c>
      <c r="F21" s="72" t="s">
        <v>174</v>
      </c>
      <c r="G21" s="73">
        <v>40690</v>
      </c>
      <c r="H21" s="67" t="s">
        <v>143</v>
      </c>
      <c r="I21" s="86" t="s">
        <v>205</v>
      </c>
      <c r="J21" s="91">
        <v>52.68</v>
      </c>
      <c r="K21" s="91">
        <f>40*$J$9/J21</f>
        <v>27.91192103264996</v>
      </c>
      <c r="L21" s="91">
        <v>9.1</v>
      </c>
      <c r="M21" s="91">
        <f>40*L21/$L$9</f>
        <v>36.4</v>
      </c>
      <c r="N21" s="91">
        <v>11</v>
      </c>
      <c r="O21" s="93">
        <f>20*N21/$N$9</f>
        <v>7.096774193548387</v>
      </c>
      <c r="P21" s="91">
        <f>SUM(K21,M21,O21)</f>
        <v>71.408695226198347</v>
      </c>
      <c r="Q21" s="94"/>
    </row>
    <row r="22" spans="1:17" x14ac:dyDescent="0.3">
      <c r="A22" s="64">
        <v>13</v>
      </c>
      <c r="B22" s="65" t="s">
        <v>219</v>
      </c>
      <c r="C22" s="65" t="s">
        <v>69</v>
      </c>
      <c r="D22" s="65" t="s">
        <v>62</v>
      </c>
      <c r="E22" s="104" t="s">
        <v>154</v>
      </c>
      <c r="F22" s="72" t="s">
        <v>155</v>
      </c>
      <c r="G22" s="108">
        <v>40777</v>
      </c>
      <c r="H22" s="63" t="s">
        <v>203</v>
      </c>
      <c r="I22" s="85" t="s">
        <v>204</v>
      </c>
      <c r="J22" s="91">
        <v>68.42</v>
      </c>
      <c r="K22" s="91">
        <f>40*$J$9/J22</f>
        <v>21.490792166033319</v>
      </c>
      <c r="L22" s="91">
        <v>7.1</v>
      </c>
      <c r="M22" s="91">
        <f>40*L22/$L$9</f>
        <v>28.4</v>
      </c>
      <c r="N22" s="91">
        <v>29</v>
      </c>
      <c r="O22" s="93">
        <f>20*N22/$N$9</f>
        <v>18.70967741935484</v>
      </c>
      <c r="P22" s="91">
        <f>SUM(K22,M22,O22)</f>
        <v>68.600469585388169</v>
      </c>
      <c r="Q22" s="94"/>
    </row>
    <row r="23" spans="1:17" x14ac:dyDescent="0.3">
      <c r="A23" s="64">
        <v>14</v>
      </c>
      <c r="B23" s="65" t="s">
        <v>128</v>
      </c>
      <c r="C23" s="65" t="s">
        <v>129</v>
      </c>
      <c r="D23" s="65" t="s">
        <v>35</v>
      </c>
      <c r="E23" s="104" t="s">
        <v>154</v>
      </c>
      <c r="F23" s="72" t="s">
        <v>155</v>
      </c>
      <c r="G23" s="62">
        <v>40735</v>
      </c>
      <c r="H23" s="63" t="s">
        <v>217</v>
      </c>
      <c r="I23" s="85" t="s">
        <v>187</v>
      </c>
      <c r="J23" s="91">
        <v>63.83</v>
      </c>
      <c r="K23" s="91">
        <f>40*$J$9/J23</f>
        <v>23.036189879367068</v>
      </c>
      <c r="L23" s="91">
        <v>9.3000000000000007</v>
      </c>
      <c r="M23" s="91">
        <f>40*L23/$L$9</f>
        <v>37.200000000000003</v>
      </c>
      <c r="N23" s="91">
        <v>8</v>
      </c>
      <c r="O23" s="93">
        <f>20*N23/$N$9</f>
        <v>5.161290322580645</v>
      </c>
      <c r="P23" s="91">
        <f>SUM(K23,M23,O23)</f>
        <v>65.397480201947715</v>
      </c>
      <c r="Q23" s="94"/>
    </row>
    <row r="24" spans="1:17" x14ac:dyDescent="0.3">
      <c r="A24" s="64">
        <v>15</v>
      </c>
      <c r="B24" s="65" t="s">
        <v>208</v>
      </c>
      <c r="C24" s="65" t="s">
        <v>209</v>
      </c>
      <c r="D24" s="65" t="s">
        <v>68</v>
      </c>
      <c r="E24" s="104" t="s">
        <v>154</v>
      </c>
      <c r="F24" s="72" t="s">
        <v>155</v>
      </c>
      <c r="G24" s="70">
        <v>40761</v>
      </c>
      <c r="H24" s="67" t="s">
        <v>49</v>
      </c>
      <c r="I24" s="86" t="s">
        <v>207</v>
      </c>
      <c r="J24" s="91">
        <v>69.25</v>
      </c>
      <c r="K24" s="91">
        <f>40*$J$9/J24</f>
        <v>21.233212996389891</v>
      </c>
      <c r="L24" s="91">
        <v>7.1</v>
      </c>
      <c r="M24" s="91">
        <f>40*L24/$L$9</f>
        <v>28.4</v>
      </c>
      <c r="N24" s="91">
        <v>19</v>
      </c>
      <c r="O24" s="93">
        <f>20*N24/$N$9</f>
        <v>12.258064516129032</v>
      </c>
      <c r="P24" s="91">
        <f>SUM(K24,M24,O24)</f>
        <v>61.891277512518919</v>
      </c>
      <c r="Q24" s="94"/>
    </row>
    <row r="25" spans="1:17" x14ac:dyDescent="0.3">
      <c r="A25" s="64">
        <v>16</v>
      </c>
      <c r="B25" s="81" t="s">
        <v>65</v>
      </c>
      <c r="C25" s="81" t="s">
        <v>210</v>
      </c>
      <c r="D25" s="81" t="s">
        <v>30</v>
      </c>
      <c r="E25" s="137" t="s">
        <v>154</v>
      </c>
      <c r="F25" s="26" t="s">
        <v>155</v>
      </c>
      <c r="G25" s="83">
        <v>40900</v>
      </c>
      <c r="H25" s="84" t="s">
        <v>49</v>
      </c>
      <c r="I25" s="89" t="s">
        <v>161</v>
      </c>
      <c r="J25" s="132">
        <v>67.760000000000005</v>
      </c>
      <c r="K25" s="132">
        <f>40*$J$9/J25</f>
        <v>21.700118063754424</v>
      </c>
      <c r="L25" s="132">
        <v>6.7</v>
      </c>
      <c r="M25" s="91">
        <f>40*L25/$L$9</f>
        <v>26.8</v>
      </c>
      <c r="N25" s="132">
        <v>20</v>
      </c>
      <c r="O25" s="93">
        <f>20*N25/$N$9</f>
        <v>12.903225806451612</v>
      </c>
      <c r="P25" s="91">
        <f>SUM(K25,M25,O25)</f>
        <v>61.403343870206044</v>
      </c>
      <c r="Q25" s="138"/>
    </row>
    <row r="26" spans="1:17" x14ac:dyDescent="0.3">
      <c r="A26" s="64">
        <v>17</v>
      </c>
      <c r="B26" s="156" t="s">
        <v>139</v>
      </c>
      <c r="C26" s="156" t="s">
        <v>140</v>
      </c>
      <c r="D26" s="156" t="s">
        <v>39</v>
      </c>
      <c r="E26" s="137" t="s">
        <v>154</v>
      </c>
      <c r="F26" s="144" t="s">
        <v>155</v>
      </c>
      <c r="G26" s="157">
        <v>40998</v>
      </c>
      <c r="H26" s="158" t="s">
        <v>49</v>
      </c>
      <c r="I26" s="159" t="s">
        <v>161</v>
      </c>
      <c r="J26" s="132">
        <v>0</v>
      </c>
      <c r="K26" s="132">
        <v>0</v>
      </c>
      <c r="L26" s="132">
        <v>0</v>
      </c>
      <c r="M26" s="91">
        <f>40*L26/$L$9</f>
        <v>0</v>
      </c>
      <c r="N26" s="132">
        <v>10</v>
      </c>
      <c r="O26" s="93">
        <f>20*N26/$N$9</f>
        <v>6.4516129032258061</v>
      </c>
      <c r="P26" s="91">
        <f>SUM(K26,M26,O26)</f>
        <v>6.4516129032258061</v>
      </c>
      <c r="Q26" s="138"/>
    </row>
    <row r="29" spans="1:17" x14ac:dyDescent="0.3">
      <c r="B29" s="20" t="s">
        <v>274</v>
      </c>
      <c r="C29" s="20" t="s">
        <v>275</v>
      </c>
    </row>
    <row r="30" spans="1:17" x14ac:dyDescent="0.3">
      <c r="B30" s="20" t="s">
        <v>276</v>
      </c>
      <c r="C30" s="20" t="s">
        <v>146</v>
      </c>
    </row>
    <row r="31" spans="1:17" x14ac:dyDescent="0.3">
      <c r="C31" s="20" t="s">
        <v>277</v>
      </c>
    </row>
    <row r="32" spans="1:17" x14ac:dyDescent="0.3">
      <c r="C32" s="20" t="s">
        <v>278</v>
      </c>
    </row>
    <row r="33" spans="3:3" x14ac:dyDescent="0.3">
      <c r="C33" s="20" t="s">
        <v>147</v>
      </c>
    </row>
    <row r="34" spans="3:3" x14ac:dyDescent="0.3">
      <c r="C34" s="20" t="s">
        <v>279</v>
      </c>
    </row>
    <row r="35" spans="3:3" x14ac:dyDescent="0.3">
      <c r="C35" s="20" t="s">
        <v>280</v>
      </c>
    </row>
  </sheetData>
  <protectedRanges>
    <protectedRange password="CA9C" sqref="L9" name="Диапазон2_1"/>
    <protectedRange password="CA9C" sqref="I22:I25" name="Диапазон2_2"/>
    <protectedRange password="CA9C" sqref="G22:H25 B22:D25" name="Диапазон1_1"/>
  </protectedRanges>
  <sortState ref="A10:Q26">
    <sortCondition descending="1" ref="P10:P26"/>
  </sortState>
  <customSheetViews>
    <customSheetView guid="{E089515C-7A47-489C-8BF8-B76124DF728F}" scale="90">
      <selection activeCell="D16" sqref="D16"/>
      <pageMargins left="0.35433070866141736" right="0.35433070866141736" top="0.39370078740157483" bottom="0.39370078740157483" header="0" footer="0"/>
      <pageSetup paperSize="9" scale="75" orientation="landscape" r:id="rId1"/>
      <headerFooter alignWithMargins="0"/>
    </customSheetView>
  </customSheetViews>
  <mergeCells count="19">
    <mergeCell ref="P5:P7"/>
    <mergeCell ref="Q5:Q9"/>
    <mergeCell ref="A9:I9"/>
    <mergeCell ref="E5:E8"/>
    <mergeCell ref="H5:H8"/>
    <mergeCell ref="I5:I8"/>
    <mergeCell ref="N5:O6"/>
    <mergeCell ref="A1:O1"/>
    <mergeCell ref="A2:O2"/>
    <mergeCell ref="A3:F3"/>
    <mergeCell ref="A4:F4"/>
    <mergeCell ref="F5:F8"/>
    <mergeCell ref="G5:G8"/>
    <mergeCell ref="J5:K6"/>
    <mergeCell ref="L5:M6"/>
    <mergeCell ref="A5:A8"/>
    <mergeCell ref="B5:B8"/>
    <mergeCell ref="C5:C8"/>
    <mergeCell ref="D5:D8"/>
  </mergeCells>
  <pageMargins left="0.35433070866141736" right="0.35433070866141736" top="0.39370078740157483" bottom="0.39370078740157483" header="0" footer="0"/>
  <pageSetup paperSize="9" scale="75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zoomScale="90" workbookViewId="0">
      <selection activeCell="D38" sqref="D38"/>
    </sheetView>
  </sheetViews>
  <sheetFormatPr defaultColWidth="9.109375" defaultRowHeight="15.6" x14ac:dyDescent="0.3"/>
  <cols>
    <col min="1" max="1" width="3.44140625" style="20" customWidth="1"/>
    <col min="2" max="2" width="13.5546875" style="20" customWidth="1"/>
    <col min="3" max="3" width="12" style="20" customWidth="1"/>
    <col min="4" max="4" width="16.109375" style="20" customWidth="1"/>
    <col min="5" max="5" width="5" style="20" customWidth="1"/>
    <col min="6" max="6" width="10.44140625" style="20" customWidth="1"/>
    <col min="7" max="7" width="12" style="2" customWidth="1"/>
    <col min="8" max="8" width="22.44140625" style="3" customWidth="1"/>
    <col min="9" max="9" width="26" style="3" customWidth="1"/>
    <col min="10" max="10" width="8.109375" style="3" customWidth="1"/>
    <col min="11" max="11" width="9.6640625" style="3" customWidth="1"/>
    <col min="12" max="12" width="7.88671875" style="3" customWidth="1"/>
    <col min="13" max="13" width="9.6640625" style="4" customWidth="1"/>
    <col min="14" max="14" width="10.5546875" style="3" customWidth="1"/>
    <col min="15" max="15" width="14.109375" style="1" customWidth="1"/>
    <col min="16" max="16" width="9.109375" style="1"/>
    <col min="17" max="17" width="13.5546875" style="1" customWidth="1"/>
    <col min="18" max="16384" width="9.109375" style="1"/>
  </cols>
  <sheetData>
    <row r="1" spans="1:18" x14ac:dyDescent="0.3">
      <c r="A1" s="39" t="s">
        <v>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8" x14ac:dyDescent="0.3">
      <c r="A2" s="40" t="s">
        <v>269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21"/>
      <c r="Q2" s="21"/>
      <c r="R2" s="21"/>
    </row>
    <row r="3" spans="1:18" x14ac:dyDescent="0.3">
      <c r="A3" s="41" t="s">
        <v>270</v>
      </c>
      <c r="B3" s="41"/>
      <c r="C3" s="41"/>
      <c r="D3" s="41"/>
      <c r="E3" s="41"/>
      <c r="F3" s="42"/>
      <c r="O3" s="5"/>
    </row>
    <row r="4" spans="1:18" ht="48" customHeight="1" x14ac:dyDescent="0.3">
      <c r="A4" s="49" t="s">
        <v>46</v>
      </c>
      <c r="B4" s="49"/>
      <c r="C4" s="49"/>
      <c r="D4" s="49"/>
      <c r="E4" s="49"/>
      <c r="F4" s="50"/>
      <c r="G4" s="6"/>
    </row>
    <row r="5" spans="1:18" s="20" customFormat="1" ht="15.75" customHeight="1" x14ac:dyDescent="0.3">
      <c r="A5" s="51" t="s">
        <v>0</v>
      </c>
      <c r="B5" s="51" t="s">
        <v>19</v>
      </c>
      <c r="C5" s="51" t="s">
        <v>20</v>
      </c>
      <c r="D5" s="51" t="s">
        <v>21</v>
      </c>
      <c r="E5" s="51" t="s">
        <v>149</v>
      </c>
      <c r="F5" s="51" t="s">
        <v>150</v>
      </c>
      <c r="G5" s="55" t="s">
        <v>18</v>
      </c>
      <c r="H5" s="51" t="s">
        <v>7</v>
      </c>
      <c r="I5" s="51" t="s">
        <v>151</v>
      </c>
      <c r="J5" s="45" t="s">
        <v>13</v>
      </c>
      <c r="K5" s="45"/>
      <c r="L5" s="45" t="s">
        <v>8</v>
      </c>
      <c r="M5" s="45"/>
      <c r="N5" s="45" t="s">
        <v>1</v>
      </c>
      <c r="O5" s="45"/>
      <c r="P5" s="46" t="s">
        <v>9</v>
      </c>
      <c r="Q5" s="43" t="s">
        <v>3</v>
      </c>
    </row>
    <row r="6" spans="1:18" s="20" customFormat="1" x14ac:dyDescent="0.3">
      <c r="A6" s="52"/>
      <c r="B6" s="52"/>
      <c r="C6" s="52"/>
      <c r="D6" s="52"/>
      <c r="E6" s="52"/>
      <c r="F6" s="52"/>
      <c r="G6" s="56"/>
      <c r="H6" s="52"/>
      <c r="I6" s="52"/>
      <c r="J6" s="45"/>
      <c r="K6" s="45"/>
      <c r="L6" s="45"/>
      <c r="M6" s="45"/>
      <c r="N6" s="45"/>
      <c r="O6" s="45"/>
      <c r="P6" s="46"/>
      <c r="Q6" s="44"/>
    </row>
    <row r="7" spans="1:18" s="20" customFormat="1" ht="26.4" x14ac:dyDescent="0.3">
      <c r="A7" s="52"/>
      <c r="B7" s="52"/>
      <c r="C7" s="52"/>
      <c r="D7" s="52"/>
      <c r="E7" s="52"/>
      <c r="F7" s="52"/>
      <c r="G7" s="56"/>
      <c r="H7" s="52"/>
      <c r="I7" s="52"/>
      <c r="J7" s="7" t="s">
        <v>4</v>
      </c>
      <c r="K7" s="38" t="s">
        <v>5</v>
      </c>
      <c r="L7" s="7" t="s">
        <v>6</v>
      </c>
      <c r="M7" s="38" t="s">
        <v>5</v>
      </c>
      <c r="N7" s="7" t="s">
        <v>2</v>
      </c>
      <c r="O7" s="15" t="s">
        <v>5</v>
      </c>
      <c r="P7" s="46"/>
      <c r="Q7" s="44"/>
    </row>
    <row r="8" spans="1:18" s="20" customFormat="1" ht="16.2" thickBot="1" x14ac:dyDescent="0.35">
      <c r="A8" s="53"/>
      <c r="B8" s="53"/>
      <c r="C8" s="53"/>
      <c r="D8" s="53"/>
      <c r="E8" s="53"/>
      <c r="F8" s="53"/>
      <c r="G8" s="57"/>
      <c r="H8" s="53"/>
      <c r="I8" s="53"/>
      <c r="J8" s="8"/>
      <c r="K8" s="38" t="s">
        <v>12</v>
      </c>
      <c r="L8" s="9"/>
      <c r="M8" s="38" t="s">
        <v>12</v>
      </c>
      <c r="N8" s="9"/>
      <c r="O8" s="38" t="s">
        <v>11</v>
      </c>
      <c r="P8" s="38" t="s">
        <v>10</v>
      </c>
      <c r="Q8" s="44"/>
    </row>
    <row r="9" spans="1:18" s="20" customFormat="1" ht="16.2" customHeight="1" x14ac:dyDescent="0.3">
      <c r="A9" s="47" t="s">
        <v>17</v>
      </c>
      <c r="B9" s="48"/>
      <c r="C9" s="48"/>
      <c r="D9" s="48"/>
      <c r="E9" s="48"/>
      <c r="F9" s="48"/>
      <c r="G9" s="48"/>
      <c r="H9" s="48"/>
      <c r="I9" s="48"/>
      <c r="J9" s="90">
        <f>SMALL(J10:J27,1)</f>
        <v>30.12</v>
      </c>
      <c r="K9" s="16"/>
      <c r="L9" s="10">
        <v>10</v>
      </c>
      <c r="M9" s="17"/>
      <c r="N9" s="92">
        <v>50</v>
      </c>
      <c r="O9" s="18"/>
      <c r="P9" s="19"/>
      <c r="Q9" s="44"/>
    </row>
    <row r="10" spans="1:18" x14ac:dyDescent="0.3">
      <c r="A10" s="120">
        <v>1</v>
      </c>
      <c r="B10" s="96" t="s">
        <v>119</v>
      </c>
      <c r="C10" s="121" t="s">
        <v>120</v>
      </c>
      <c r="D10" s="121" t="s">
        <v>41</v>
      </c>
      <c r="E10" s="121" t="s">
        <v>154</v>
      </c>
      <c r="F10" s="122" t="s">
        <v>174</v>
      </c>
      <c r="G10" s="165">
        <v>40561</v>
      </c>
      <c r="H10" s="122" t="s">
        <v>143</v>
      </c>
      <c r="I10" s="121" t="s">
        <v>205</v>
      </c>
      <c r="J10" s="100">
        <v>33.79</v>
      </c>
      <c r="K10" s="100">
        <f>40*$J$9/J10</f>
        <v>35.655519384433262</v>
      </c>
      <c r="L10" s="100">
        <v>9.8000000000000007</v>
      </c>
      <c r="M10" s="101">
        <f>40*L10/$L$9</f>
        <v>39.200000000000003</v>
      </c>
      <c r="N10" s="100">
        <v>42</v>
      </c>
      <c r="O10" s="155">
        <f>20*N10/$N$9</f>
        <v>16.8</v>
      </c>
      <c r="P10" s="166">
        <f>SUM(K10,M10,O10)</f>
        <v>91.655519384433262</v>
      </c>
      <c r="Q10" s="155" t="s">
        <v>144</v>
      </c>
    </row>
    <row r="11" spans="1:18" x14ac:dyDescent="0.3">
      <c r="A11" s="120">
        <v>2</v>
      </c>
      <c r="B11" s="121" t="s">
        <v>27</v>
      </c>
      <c r="C11" s="121" t="s">
        <v>96</v>
      </c>
      <c r="D11" s="121" t="s">
        <v>30</v>
      </c>
      <c r="E11" s="121" t="s">
        <v>154</v>
      </c>
      <c r="F11" s="122" t="s">
        <v>155</v>
      </c>
      <c r="G11" s="167">
        <v>40252</v>
      </c>
      <c r="H11" s="96" t="s">
        <v>217</v>
      </c>
      <c r="I11" s="96" t="s">
        <v>235</v>
      </c>
      <c r="J11" s="100">
        <v>30.12</v>
      </c>
      <c r="K11" s="100">
        <f>40*$J$9/J11</f>
        <v>40</v>
      </c>
      <c r="L11" s="100">
        <v>9.4</v>
      </c>
      <c r="M11" s="101">
        <f>40*L11/$L$9</f>
        <v>37.6</v>
      </c>
      <c r="N11" s="100">
        <v>29</v>
      </c>
      <c r="O11" s="155">
        <f>20*N11/$N$9</f>
        <v>11.6</v>
      </c>
      <c r="P11" s="166">
        <f>SUM(K11,M11,O11)</f>
        <v>89.199999999999989</v>
      </c>
      <c r="Q11" s="155" t="s">
        <v>145</v>
      </c>
    </row>
    <row r="12" spans="1:18" x14ac:dyDescent="0.3">
      <c r="A12" s="120">
        <v>3</v>
      </c>
      <c r="B12" s="96" t="s">
        <v>122</v>
      </c>
      <c r="C12" s="121" t="s">
        <v>88</v>
      </c>
      <c r="D12" s="121" t="s">
        <v>123</v>
      </c>
      <c r="E12" s="121" t="s">
        <v>154</v>
      </c>
      <c r="F12" s="122" t="s">
        <v>174</v>
      </c>
      <c r="G12" s="165">
        <v>40453</v>
      </c>
      <c r="H12" s="122" t="s">
        <v>143</v>
      </c>
      <c r="I12" s="121" t="s">
        <v>205</v>
      </c>
      <c r="J12" s="100">
        <v>41.72</v>
      </c>
      <c r="K12" s="100">
        <f>40*$J$9/J12</f>
        <v>28.878235858101629</v>
      </c>
      <c r="L12" s="100">
        <v>9.8000000000000007</v>
      </c>
      <c r="M12" s="101">
        <f>40*L12/$L$9</f>
        <v>39.200000000000003</v>
      </c>
      <c r="N12" s="100">
        <v>50</v>
      </c>
      <c r="O12" s="155">
        <f>20*N12/$N$9</f>
        <v>20</v>
      </c>
      <c r="P12" s="166">
        <f>SUM(K12,M12,O12)</f>
        <v>88.078235858101635</v>
      </c>
      <c r="Q12" s="155" t="s">
        <v>145</v>
      </c>
    </row>
    <row r="13" spans="1:18" ht="15.75" customHeight="1" x14ac:dyDescent="0.3">
      <c r="A13" s="120">
        <v>4</v>
      </c>
      <c r="B13" s="96" t="s">
        <v>126</v>
      </c>
      <c r="C13" s="121" t="s">
        <v>76</v>
      </c>
      <c r="D13" s="121" t="s">
        <v>118</v>
      </c>
      <c r="E13" s="121" t="s">
        <v>154</v>
      </c>
      <c r="F13" s="122" t="s">
        <v>174</v>
      </c>
      <c r="G13" s="165">
        <v>40415</v>
      </c>
      <c r="H13" s="122" t="s">
        <v>143</v>
      </c>
      <c r="I13" s="121" t="s">
        <v>205</v>
      </c>
      <c r="J13" s="100">
        <v>47.58</v>
      </c>
      <c r="K13" s="100">
        <f>40*$J$9/J13</f>
        <v>25.32156368221942</v>
      </c>
      <c r="L13" s="100">
        <v>9.6999999999999993</v>
      </c>
      <c r="M13" s="101">
        <f>40*L13/$L$9</f>
        <v>38.799999999999997</v>
      </c>
      <c r="N13" s="100">
        <v>50</v>
      </c>
      <c r="O13" s="155">
        <f>20*N13/$N$9</f>
        <v>20</v>
      </c>
      <c r="P13" s="166">
        <f>SUM(K13,M13,O13)</f>
        <v>84.121563682219417</v>
      </c>
      <c r="Q13" s="155" t="s">
        <v>145</v>
      </c>
    </row>
    <row r="14" spans="1:18" s="135" customFormat="1" x14ac:dyDescent="0.3">
      <c r="A14" s="120">
        <v>5</v>
      </c>
      <c r="B14" s="28" t="s">
        <v>115</v>
      </c>
      <c r="C14" s="28" t="s">
        <v>116</v>
      </c>
      <c r="D14" s="28" t="s">
        <v>117</v>
      </c>
      <c r="E14" s="121" t="s">
        <v>154</v>
      </c>
      <c r="F14" s="122" t="s">
        <v>155</v>
      </c>
      <c r="G14" s="27"/>
      <c r="H14" s="28" t="s">
        <v>81</v>
      </c>
      <c r="I14" s="29"/>
      <c r="J14" s="100">
        <v>35.659999999999997</v>
      </c>
      <c r="K14" s="100">
        <f>40*$J$9/J14</f>
        <v>33.785754346606844</v>
      </c>
      <c r="L14" s="100">
        <v>9.6</v>
      </c>
      <c r="M14" s="101">
        <f>40*L14/$L$9</f>
        <v>38.4</v>
      </c>
      <c r="N14" s="100">
        <v>24</v>
      </c>
      <c r="O14" s="155">
        <f>20*N14/$N$9</f>
        <v>9.6</v>
      </c>
      <c r="P14" s="166">
        <f>SUM(K14,M14,O14)</f>
        <v>81.785754346606836</v>
      </c>
      <c r="Q14" s="155" t="s">
        <v>145</v>
      </c>
    </row>
    <row r="15" spans="1:18" x14ac:dyDescent="0.3">
      <c r="A15" s="120">
        <v>6</v>
      </c>
      <c r="B15" s="96" t="s">
        <v>231</v>
      </c>
      <c r="C15" s="121" t="s">
        <v>71</v>
      </c>
      <c r="D15" s="121" t="s">
        <v>153</v>
      </c>
      <c r="E15" s="121" t="s">
        <v>154</v>
      </c>
      <c r="F15" s="122" t="s">
        <v>174</v>
      </c>
      <c r="G15" s="165">
        <v>40482</v>
      </c>
      <c r="H15" s="122" t="s">
        <v>143</v>
      </c>
      <c r="I15" s="121" t="s">
        <v>205</v>
      </c>
      <c r="J15" s="100">
        <v>46.85</v>
      </c>
      <c r="K15" s="100">
        <f>40*$J$9/J15</f>
        <v>25.716115261472783</v>
      </c>
      <c r="L15" s="100">
        <v>9.4</v>
      </c>
      <c r="M15" s="101">
        <f>40*L15/$L$9</f>
        <v>37.6</v>
      </c>
      <c r="N15" s="100">
        <v>46</v>
      </c>
      <c r="O15" s="155">
        <f>20*N15/$N$9</f>
        <v>18.399999999999999</v>
      </c>
      <c r="P15" s="166">
        <f>SUM(K15,M15,O15)</f>
        <v>81.716115261472794</v>
      </c>
      <c r="Q15" s="155" t="s">
        <v>145</v>
      </c>
    </row>
    <row r="16" spans="1:18" x14ac:dyDescent="0.3">
      <c r="A16" s="113">
        <v>7</v>
      </c>
      <c r="B16" s="63" t="s">
        <v>70</v>
      </c>
      <c r="C16" s="65" t="s">
        <v>189</v>
      </c>
      <c r="D16" s="65" t="s">
        <v>228</v>
      </c>
      <c r="E16" s="65" t="s">
        <v>154</v>
      </c>
      <c r="F16" s="103" t="s">
        <v>155</v>
      </c>
      <c r="G16" s="116">
        <v>40295</v>
      </c>
      <c r="H16" s="67" t="s">
        <v>143</v>
      </c>
      <c r="I16" s="65" t="s">
        <v>205</v>
      </c>
      <c r="J16" s="91">
        <v>45.3</v>
      </c>
      <c r="K16" s="91">
        <f>40*$J$9/J16</f>
        <v>26.596026490066226</v>
      </c>
      <c r="L16" s="91">
        <v>9.6</v>
      </c>
      <c r="M16" s="93">
        <f>40*L16/$L$9</f>
        <v>38.4</v>
      </c>
      <c r="N16" s="91">
        <v>41</v>
      </c>
      <c r="O16" s="136">
        <f>20*N16/$N$9</f>
        <v>16.399999999999999</v>
      </c>
      <c r="P16" s="140">
        <f>SUM(K16,M16,O16)</f>
        <v>81.39602649006622</v>
      </c>
      <c r="Q16" s="94"/>
    </row>
    <row r="17" spans="1:17" s="135" customFormat="1" x14ac:dyDescent="0.3">
      <c r="A17" s="113">
        <v>8</v>
      </c>
      <c r="B17" s="67" t="s">
        <v>124</v>
      </c>
      <c r="C17" s="67" t="s">
        <v>34</v>
      </c>
      <c r="D17" s="67" t="s">
        <v>125</v>
      </c>
      <c r="E17" s="67" t="s">
        <v>154</v>
      </c>
      <c r="F17" s="67" t="s">
        <v>174</v>
      </c>
      <c r="G17" s="116">
        <v>40452</v>
      </c>
      <c r="H17" s="67" t="s">
        <v>143</v>
      </c>
      <c r="I17" s="65" t="s">
        <v>205</v>
      </c>
      <c r="J17" s="91">
        <v>45.83</v>
      </c>
      <c r="K17" s="91">
        <f>40*$J$9/J17</f>
        <v>26.288457342352171</v>
      </c>
      <c r="L17" s="91">
        <v>9.1999999999999993</v>
      </c>
      <c r="M17" s="93">
        <f>40*L17/$L$9</f>
        <v>36.799999999999997</v>
      </c>
      <c r="N17" s="91">
        <v>40</v>
      </c>
      <c r="O17" s="136">
        <f>20*N17/$N$9</f>
        <v>16</v>
      </c>
      <c r="P17" s="140">
        <f>SUM(K17,M17,O17)</f>
        <v>79.088457342352172</v>
      </c>
      <c r="Q17" s="94"/>
    </row>
    <row r="18" spans="1:17" x14ac:dyDescent="0.3">
      <c r="A18" s="113">
        <v>9</v>
      </c>
      <c r="B18" s="63" t="s">
        <v>240</v>
      </c>
      <c r="C18" s="65" t="s">
        <v>173</v>
      </c>
      <c r="D18" s="65" t="s">
        <v>30</v>
      </c>
      <c r="E18" s="65" t="s">
        <v>154</v>
      </c>
      <c r="F18" s="103" t="s">
        <v>174</v>
      </c>
      <c r="G18" s="116">
        <v>40482</v>
      </c>
      <c r="H18" s="67" t="s">
        <v>143</v>
      </c>
      <c r="I18" s="65" t="s">
        <v>205</v>
      </c>
      <c r="J18" s="91">
        <v>40.29</v>
      </c>
      <c r="K18" s="91">
        <f>40*$J$9/J18</f>
        <v>29.90320178704393</v>
      </c>
      <c r="L18" s="91">
        <v>9.3000000000000007</v>
      </c>
      <c r="M18" s="93">
        <f>40*L18/$L$9</f>
        <v>37.200000000000003</v>
      </c>
      <c r="N18" s="91">
        <v>21</v>
      </c>
      <c r="O18" s="136">
        <f>20*N18/$N$9</f>
        <v>8.4</v>
      </c>
      <c r="P18" s="140">
        <f>SUM(K18,M18,O18)</f>
        <v>75.503201787043935</v>
      </c>
      <c r="Q18" s="94"/>
    </row>
    <row r="19" spans="1:17" s="135" customFormat="1" x14ac:dyDescent="0.3">
      <c r="A19" s="113">
        <v>10</v>
      </c>
      <c r="B19" s="81" t="s">
        <v>241</v>
      </c>
      <c r="C19" s="81" t="s">
        <v>71</v>
      </c>
      <c r="D19" s="81" t="s">
        <v>53</v>
      </c>
      <c r="E19" s="81" t="s">
        <v>154</v>
      </c>
      <c r="F19" s="84" t="s">
        <v>155</v>
      </c>
      <c r="G19" s="163">
        <v>40564</v>
      </c>
      <c r="H19" s="164" t="s">
        <v>167</v>
      </c>
      <c r="I19" s="164" t="s">
        <v>168</v>
      </c>
      <c r="J19" s="132">
        <v>50.87</v>
      </c>
      <c r="K19" s="132">
        <f>40*$J$9/J19</f>
        <v>23.683900137605661</v>
      </c>
      <c r="L19" s="132">
        <v>9.8000000000000007</v>
      </c>
      <c r="M19" s="133">
        <f>40*L19/$L$9</f>
        <v>39.200000000000003</v>
      </c>
      <c r="N19" s="132">
        <v>29</v>
      </c>
      <c r="O19" s="139">
        <f>20*N19/$N$9</f>
        <v>11.6</v>
      </c>
      <c r="P19" s="162">
        <f>SUM(K19,M19,O19)</f>
        <v>74.483900137605659</v>
      </c>
      <c r="Q19" s="138"/>
    </row>
    <row r="20" spans="1:17" x14ac:dyDescent="0.3">
      <c r="A20" s="113">
        <v>11</v>
      </c>
      <c r="B20" s="65" t="s">
        <v>230</v>
      </c>
      <c r="C20" s="65" t="s">
        <v>25</v>
      </c>
      <c r="D20" s="65" t="s">
        <v>114</v>
      </c>
      <c r="E20" s="65" t="s">
        <v>154</v>
      </c>
      <c r="F20" s="103" t="s">
        <v>155</v>
      </c>
      <c r="G20" s="115">
        <v>40452</v>
      </c>
      <c r="H20" s="63" t="s">
        <v>156</v>
      </c>
      <c r="I20" s="63" t="s">
        <v>157</v>
      </c>
      <c r="J20" s="91">
        <v>51.14</v>
      </c>
      <c r="K20" s="91">
        <f>40*$J$9/J20</f>
        <v>23.55885803676183</v>
      </c>
      <c r="L20" s="91">
        <v>9.8000000000000007</v>
      </c>
      <c r="M20" s="93">
        <f>40*L20/$L$9</f>
        <v>39.200000000000003</v>
      </c>
      <c r="N20" s="91">
        <v>27</v>
      </c>
      <c r="O20" s="136">
        <f>20*N20/$N$9</f>
        <v>10.8</v>
      </c>
      <c r="P20" s="140">
        <f>SUM(K20,M20,O20)</f>
        <v>73.558858036761833</v>
      </c>
      <c r="Q20" s="94"/>
    </row>
    <row r="21" spans="1:17" x14ac:dyDescent="0.3">
      <c r="A21" s="113">
        <v>12</v>
      </c>
      <c r="B21" s="65" t="s">
        <v>236</v>
      </c>
      <c r="C21" s="65" t="s">
        <v>74</v>
      </c>
      <c r="D21" s="65" t="s">
        <v>78</v>
      </c>
      <c r="E21" s="65" t="s">
        <v>154</v>
      </c>
      <c r="F21" s="103" t="s">
        <v>155</v>
      </c>
      <c r="G21" s="118">
        <v>40607</v>
      </c>
      <c r="H21" s="63" t="s">
        <v>203</v>
      </c>
      <c r="I21" s="63" t="s">
        <v>237</v>
      </c>
      <c r="J21" s="91">
        <v>37.130000000000003</v>
      </c>
      <c r="K21" s="91">
        <f>40*$J$9/J21</f>
        <v>32.448155130622133</v>
      </c>
      <c r="L21" s="91">
        <v>7</v>
      </c>
      <c r="M21" s="93">
        <f>40*L21/$L$9</f>
        <v>28</v>
      </c>
      <c r="N21" s="91">
        <v>26</v>
      </c>
      <c r="O21" s="136">
        <f>20*N21/$N$9</f>
        <v>10.4</v>
      </c>
      <c r="P21" s="140">
        <f>SUM(K21,M21,O21)</f>
        <v>70.848155130622132</v>
      </c>
      <c r="Q21" s="94"/>
    </row>
    <row r="22" spans="1:17" x14ac:dyDescent="0.3">
      <c r="A22" s="113">
        <v>13</v>
      </c>
      <c r="B22" s="65" t="s">
        <v>232</v>
      </c>
      <c r="C22" s="65" t="s">
        <v>94</v>
      </c>
      <c r="D22" s="65" t="s">
        <v>233</v>
      </c>
      <c r="E22" s="65" t="s">
        <v>154</v>
      </c>
      <c r="F22" s="103" t="s">
        <v>155</v>
      </c>
      <c r="G22" s="117">
        <v>40551</v>
      </c>
      <c r="H22" s="67" t="s">
        <v>49</v>
      </c>
      <c r="I22" s="65" t="s">
        <v>161</v>
      </c>
      <c r="J22" s="91">
        <v>60.55</v>
      </c>
      <c r="K22" s="91">
        <f>40*$J$9/J22</f>
        <v>19.89760528488852</v>
      </c>
      <c r="L22" s="91">
        <v>8.5</v>
      </c>
      <c r="M22" s="93">
        <f>40*L22/$L$9</f>
        <v>34</v>
      </c>
      <c r="N22" s="91">
        <v>38</v>
      </c>
      <c r="O22" s="136">
        <f>20*N22/$N$9</f>
        <v>15.2</v>
      </c>
      <c r="P22" s="140">
        <f>SUM(K22,M22,O22)</f>
        <v>69.097605284888516</v>
      </c>
      <c r="Q22" s="94"/>
    </row>
    <row r="23" spans="1:17" x14ac:dyDescent="0.3">
      <c r="A23" s="113">
        <v>14</v>
      </c>
      <c r="B23" s="65" t="s">
        <v>238</v>
      </c>
      <c r="C23" s="65" t="s">
        <v>239</v>
      </c>
      <c r="D23" s="65" t="s">
        <v>91</v>
      </c>
      <c r="E23" s="65" t="s">
        <v>154</v>
      </c>
      <c r="F23" s="103" t="s">
        <v>155</v>
      </c>
      <c r="G23" s="119">
        <v>40304</v>
      </c>
      <c r="H23" s="63" t="s">
        <v>203</v>
      </c>
      <c r="I23" s="63" t="s">
        <v>237</v>
      </c>
      <c r="J23" s="91">
        <v>68.569999999999993</v>
      </c>
      <c r="K23" s="91">
        <f>40*$J$9/J23</f>
        <v>17.570366049292694</v>
      </c>
      <c r="L23" s="91">
        <v>8.5</v>
      </c>
      <c r="M23" s="93">
        <f>40*L23/$L$9</f>
        <v>34</v>
      </c>
      <c r="N23" s="91">
        <v>38</v>
      </c>
      <c r="O23" s="136">
        <f>20*N23/$N$9</f>
        <v>15.2</v>
      </c>
      <c r="P23" s="140">
        <f>SUM(K23,M23,O23)</f>
        <v>66.77036604929269</v>
      </c>
      <c r="Q23" s="94"/>
    </row>
    <row r="24" spans="1:17" x14ac:dyDescent="0.3">
      <c r="A24" s="113">
        <v>15</v>
      </c>
      <c r="B24" s="65" t="s">
        <v>229</v>
      </c>
      <c r="C24" s="65" t="s">
        <v>29</v>
      </c>
      <c r="D24" s="65" t="s">
        <v>42</v>
      </c>
      <c r="E24" s="65" t="s">
        <v>154</v>
      </c>
      <c r="F24" s="103" t="s">
        <v>155</v>
      </c>
      <c r="G24" s="117">
        <v>40393</v>
      </c>
      <c r="H24" s="67" t="s">
        <v>49</v>
      </c>
      <c r="I24" s="65" t="s">
        <v>161</v>
      </c>
      <c r="J24" s="91">
        <v>61.58</v>
      </c>
      <c r="K24" s="91">
        <f>40*$J$9/J24</f>
        <v>19.56479376420916</v>
      </c>
      <c r="L24" s="91">
        <v>8</v>
      </c>
      <c r="M24" s="93">
        <f>40*L24/$L$9</f>
        <v>32</v>
      </c>
      <c r="N24" s="91">
        <v>28</v>
      </c>
      <c r="O24" s="136">
        <f>20*N24/$N$9</f>
        <v>11.2</v>
      </c>
      <c r="P24" s="140">
        <f>SUM(K24,M24,O24)</f>
        <v>62.764793764209159</v>
      </c>
      <c r="Q24" s="94"/>
    </row>
    <row r="25" spans="1:17" x14ac:dyDescent="0.3">
      <c r="A25" s="113">
        <v>16</v>
      </c>
      <c r="B25" s="65" t="s">
        <v>234</v>
      </c>
      <c r="C25" s="65" t="s">
        <v>51</v>
      </c>
      <c r="D25" s="65" t="s">
        <v>55</v>
      </c>
      <c r="E25" s="65" t="s">
        <v>154</v>
      </c>
      <c r="F25" s="103" t="s">
        <v>155</v>
      </c>
      <c r="G25" s="115">
        <v>40206</v>
      </c>
      <c r="H25" s="63" t="s">
        <v>217</v>
      </c>
      <c r="I25" s="63" t="s">
        <v>235</v>
      </c>
      <c r="J25" s="91">
        <v>59.54</v>
      </c>
      <c r="K25" s="91">
        <f>40*$J$9/J25</f>
        <v>20.235136042996306</v>
      </c>
      <c r="L25" s="91">
        <v>8.1</v>
      </c>
      <c r="M25" s="93">
        <f>40*L25/$L$9</f>
        <v>32.4</v>
      </c>
      <c r="N25" s="91">
        <v>17</v>
      </c>
      <c r="O25" s="136">
        <f>20*N25/$N$9</f>
        <v>6.8</v>
      </c>
      <c r="P25" s="140">
        <f>SUM(K25,M25,O25)</f>
        <v>59.435136042996305</v>
      </c>
      <c r="Q25" s="94"/>
    </row>
    <row r="26" spans="1:17" x14ac:dyDescent="0.3">
      <c r="A26" s="113">
        <v>17</v>
      </c>
      <c r="B26" s="65" t="s">
        <v>225</v>
      </c>
      <c r="C26" s="65" t="s">
        <v>94</v>
      </c>
      <c r="D26" s="65" t="s">
        <v>42</v>
      </c>
      <c r="E26" s="65" t="s">
        <v>154</v>
      </c>
      <c r="F26" s="103" t="s">
        <v>155</v>
      </c>
      <c r="G26" s="115">
        <v>40494</v>
      </c>
      <c r="H26" s="63" t="s">
        <v>226</v>
      </c>
      <c r="I26" s="63" t="s">
        <v>227</v>
      </c>
      <c r="J26" s="91">
        <v>73.59</v>
      </c>
      <c r="K26" s="91">
        <f>40*$J$9/J26</f>
        <v>16.371789645332246</v>
      </c>
      <c r="L26" s="91">
        <v>8.1999999999999993</v>
      </c>
      <c r="M26" s="93">
        <f>40*L26/$L$9</f>
        <v>32.799999999999997</v>
      </c>
      <c r="N26" s="91">
        <v>21</v>
      </c>
      <c r="O26" s="136">
        <f>20*N26/$N$9</f>
        <v>8.4</v>
      </c>
      <c r="P26" s="140">
        <f>SUM(K26,M26,O26)</f>
        <v>57.571789645332238</v>
      </c>
      <c r="Q26" s="94"/>
    </row>
    <row r="27" spans="1:17" x14ac:dyDescent="0.3">
      <c r="A27" s="113">
        <v>18</v>
      </c>
      <c r="B27" s="65" t="s">
        <v>223</v>
      </c>
      <c r="C27" s="65" t="s">
        <v>224</v>
      </c>
      <c r="D27" s="65" t="s">
        <v>153</v>
      </c>
      <c r="E27" s="65" t="s">
        <v>154</v>
      </c>
      <c r="F27" s="103" t="s">
        <v>155</v>
      </c>
      <c r="G27" s="114">
        <v>40651</v>
      </c>
      <c r="H27" s="67" t="s">
        <v>49</v>
      </c>
      <c r="I27" s="65" t="s">
        <v>161</v>
      </c>
      <c r="J27" s="91">
        <v>72.83</v>
      </c>
      <c r="K27" s="91">
        <f>40*$J$9/J27</f>
        <v>16.54263353013868</v>
      </c>
      <c r="L27" s="91">
        <v>8.1999999999999993</v>
      </c>
      <c r="M27" s="93">
        <f>40*L27/$L$9</f>
        <v>32.799999999999997</v>
      </c>
      <c r="N27" s="91">
        <v>18</v>
      </c>
      <c r="O27" s="136">
        <f>20*N27/$N$9</f>
        <v>7.2</v>
      </c>
      <c r="P27" s="140">
        <f>SUM(K27,M27,O27)</f>
        <v>56.54263353013868</v>
      </c>
      <c r="Q27" s="94"/>
    </row>
    <row r="30" spans="1:17" x14ac:dyDescent="0.3">
      <c r="C30" s="20" t="s">
        <v>274</v>
      </c>
      <c r="D30" s="20" t="s">
        <v>275</v>
      </c>
    </row>
    <row r="31" spans="1:17" x14ac:dyDescent="0.3">
      <c r="C31" s="20" t="s">
        <v>276</v>
      </c>
      <c r="D31" s="20" t="s">
        <v>146</v>
      </c>
    </row>
    <row r="32" spans="1:17" x14ac:dyDescent="0.3">
      <c r="D32" s="20" t="s">
        <v>277</v>
      </c>
    </row>
    <row r="33" spans="4:4" x14ac:dyDescent="0.3">
      <c r="D33" s="20" t="s">
        <v>278</v>
      </c>
    </row>
    <row r="34" spans="4:4" x14ac:dyDescent="0.3">
      <c r="D34" s="20" t="s">
        <v>147</v>
      </c>
    </row>
    <row r="35" spans="4:4" x14ac:dyDescent="0.3">
      <c r="D35" s="20" t="s">
        <v>279</v>
      </c>
    </row>
    <row r="36" spans="4:4" x14ac:dyDescent="0.3">
      <c r="D36" s="20" t="s">
        <v>280</v>
      </c>
    </row>
    <row r="37" spans="4:4" x14ac:dyDescent="0.3">
      <c r="D37" s="20" t="s">
        <v>281</v>
      </c>
    </row>
  </sheetData>
  <sheetProtection formatCells="0" formatRows="0" insertRows="0" deleteRows="0" autoFilter="0"/>
  <protectedRanges>
    <protectedRange password="CA9C" sqref="L9" name="Диапазон2_1_1"/>
    <protectedRange password="CA9C" sqref="I25:I26" name="Диапазон2"/>
    <protectedRange password="CA9C" sqref="B25:D26 G25:H26" name="Диапазон1"/>
  </protectedRanges>
  <sortState ref="A10:Q27">
    <sortCondition descending="1" ref="P10:P27"/>
  </sortState>
  <mergeCells count="19">
    <mergeCell ref="P5:P7"/>
    <mergeCell ref="Q5:Q9"/>
    <mergeCell ref="A9:I9"/>
    <mergeCell ref="D5:D8"/>
    <mergeCell ref="E5:E8"/>
    <mergeCell ref="H5:H8"/>
    <mergeCell ref="I5:I8"/>
    <mergeCell ref="A1:O1"/>
    <mergeCell ref="A2:O2"/>
    <mergeCell ref="A3:F3"/>
    <mergeCell ref="A4:F4"/>
    <mergeCell ref="F5:F8"/>
    <mergeCell ref="G5:G8"/>
    <mergeCell ref="J5:K6"/>
    <mergeCell ref="L5:M6"/>
    <mergeCell ref="A5:A8"/>
    <mergeCell ref="B5:B8"/>
    <mergeCell ref="C5:C8"/>
    <mergeCell ref="N5:O6"/>
  </mergeCells>
  <pageMargins left="0.35433070866141736" right="0.35433070866141736" top="0.39370078740157483" bottom="0.39370078740157483" header="0" footer="0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zoomScale="90" workbookViewId="0">
      <selection activeCell="F36" sqref="F36"/>
    </sheetView>
  </sheetViews>
  <sheetFormatPr defaultColWidth="9.109375" defaultRowHeight="15.6" x14ac:dyDescent="0.3"/>
  <cols>
    <col min="1" max="1" width="3.6640625" style="20" customWidth="1"/>
    <col min="2" max="2" width="15.44140625" style="20" customWidth="1"/>
    <col min="3" max="3" width="20.109375" style="20" customWidth="1"/>
    <col min="4" max="4" width="16" style="20" customWidth="1"/>
    <col min="5" max="5" width="6.77734375" style="20" customWidth="1"/>
    <col min="6" max="6" width="11.44140625" style="20" customWidth="1"/>
    <col min="7" max="7" width="15" style="2" customWidth="1"/>
    <col min="8" max="8" width="20.44140625" style="3" customWidth="1"/>
    <col min="9" max="9" width="23" style="3" customWidth="1"/>
    <col min="10" max="10" width="8.109375" style="3" customWidth="1"/>
    <col min="11" max="11" width="9.6640625" style="3" customWidth="1"/>
    <col min="12" max="12" width="7.88671875" style="3" customWidth="1"/>
    <col min="13" max="13" width="9.6640625" style="4" customWidth="1"/>
    <col min="14" max="14" width="10.5546875" style="3" customWidth="1"/>
    <col min="15" max="15" width="15.5546875" style="1" customWidth="1"/>
    <col min="16" max="16" width="9.109375" style="1"/>
    <col min="17" max="17" width="15.5546875" style="1" customWidth="1"/>
    <col min="18" max="16384" width="9.109375" style="1"/>
  </cols>
  <sheetData>
    <row r="1" spans="1:18" x14ac:dyDescent="0.3">
      <c r="A1" s="39" t="s">
        <v>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8" x14ac:dyDescent="0.3">
      <c r="A2" s="40" t="s">
        <v>272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21"/>
      <c r="Q2" s="21"/>
      <c r="R2" s="21"/>
    </row>
    <row r="3" spans="1:18" x14ac:dyDescent="0.3">
      <c r="A3" s="41" t="s">
        <v>273</v>
      </c>
      <c r="B3" s="41"/>
      <c r="C3" s="41"/>
      <c r="D3" s="41"/>
      <c r="E3" s="41"/>
      <c r="F3" s="42"/>
      <c r="O3" s="5"/>
    </row>
    <row r="4" spans="1:18" ht="48" customHeight="1" x14ac:dyDescent="0.3">
      <c r="A4" s="49" t="s">
        <v>46</v>
      </c>
      <c r="B4" s="49"/>
      <c r="C4" s="49"/>
      <c r="D4" s="49"/>
      <c r="E4" s="49"/>
      <c r="F4" s="50"/>
      <c r="G4" s="6"/>
    </row>
    <row r="5" spans="1:18" s="20" customFormat="1" ht="15.75" customHeight="1" x14ac:dyDescent="0.3">
      <c r="A5" s="51" t="s">
        <v>0</v>
      </c>
      <c r="B5" s="51" t="s">
        <v>19</v>
      </c>
      <c r="C5" s="51" t="s">
        <v>20</v>
      </c>
      <c r="D5" s="51" t="s">
        <v>21</v>
      </c>
      <c r="E5" s="51" t="s">
        <v>149</v>
      </c>
      <c r="F5" s="51" t="s">
        <v>150</v>
      </c>
      <c r="G5" s="55" t="s">
        <v>18</v>
      </c>
      <c r="H5" s="51" t="s">
        <v>7</v>
      </c>
      <c r="I5" s="51" t="s">
        <v>151</v>
      </c>
      <c r="J5" s="45" t="s">
        <v>13</v>
      </c>
      <c r="K5" s="45"/>
      <c r="L5" s="45" t="s">
        <v>8</v>
      </c>
      <c r="M5" s="45"/>
      <c r="N5" s="45" t="s">
        <v>1</v>
      </c>
      <c r="O5" s="45"/>
      <c r="P5" s="46" t="s">
        <v>9</v>
      </c>
      <c r="Q5" s="43" t="s">
        <v>3</v>
      </c>
    </row>
    <row r="6" spans="1:18" s="20" customFormat="1" x14ac:dyDescent="0.3">
      <c r="A6" s="52"/>
      <c r="B6" s="52"/>
      <c r="C6" s="52"/>
      <c r="D6" s="52"/>
      <c r="E6" s="52"/>
      <c r="F6" s="52"/>
      <c r="G6" s="56"/>
      <c r="H6" s="52"/>
      <c r="I6" s="52"/>
      <c r="J6" s="45"/>
      <c r="K6" s="45"/>
      <c r="L6" s="45"/>
      <c r="M6" s="45"/>
      <c r="N6" s="45"/>
      <c r="O6" s="45"/>
      <c r="P6" s="46"/>
      <c r="Q6" s="44"/>
    </row>
    <row r="7" spans="1:18" s="20" customFormat="1" ht="26.4" x14ac:dyDescent="0.3">
      <c r="A7" s="52"/>
      <c r="B7" s="52"/>
      <c r="C7" s="52"/>
      <c r="D7" s="52"/>
      <c r="E7" s="52"/>
      <c r="F7" s="52"/>
      <c r="G7" s="56"/>
      <c r="H7" s="52"/>
      <c r="I7" s="52"/>
      <c r="J7" s="7" t="s">
        <v>4</v>
      </c>
      <c r="K7" s="38" t="s">
        <v>5</v>
      </c>
      <c r="L7" s="7" t="s">
        <v>6</v>
      </c>
      <c r="M7" s="38" t="s">
        <v>5</v>
      </c>
      <c r="N7" s="7" t="s">
        <v>2</v>
      </c>
      <c r="O7" s="15" t="s">
        <v>5</v>
      </c>
      <c r="P7" s="46"/>
      <c r="Q7" s="44"/>
    </row>
    <row r="8" spans="1:18" s="20" customFormat="1" ht="16.2" thickBot="1" x14ac:dyDescent="0.35">
      <c r="A8" s="53"/>
      <c r="B8" s="53"/>
      <c r="C8" s="53"/>
      <c r="D8" s="53"/>
      <c r="E8" s="53"/>
      <c r="F8" s="53"/>
      <c r="G8" s="57"/>
      <c r="H8" s="53"/>
      <c r="I8" s="53"/>
      <c r="J8" s="8"/>
      <c r="K8" s="38" t="s">
        <v>12</v>
      </c>
      <c r="L8" s="9"/>
      <c r="M8" s="38" t="s">
        <v>12</v>
      </c>
      <c r="N8" s="9"/>
      <c r="O8" s="38" t="s">
        <v>11</v>
      </c>
      <c r="P8" s="38" t="s">
        <v>10</v>
      </c>
      <c r="Q8" s="44"/>
    </row>
    <row r="9" spans="1:18" s="20" customFormat="1" ht="16.2" customHeight="1" x14ac:dyDescent="0.3">
      <c r="A9" s="47" t="s">
        <v>17</v>
      </c>
      <c r="B9" s="48"/>
      <c r="C9" s="48"/>
      <c r="D9" s="48"/>
      <c r="E9" s="48"/>
      <c r="F9" s="48"/>
      <c r="G9" s="48"/>
      <c r="H9" s="48"/>
      <c r="I9" s="48"/>
      <c r="J9" s="90">
        <f>SMALL(J10:J24,1)</f>
        <v>32.229999999999997</v>
      </c>
      <c r="K9" s="16"/>
      <c r="L9" s="10">
        <v>10</v>
      </c>
      <c r="M9" s="17"/>
      <c r="N9" s="92">
        <v>50</v>
      </c>
      <c r="O9" s="18"/>
      <c r="P9" s="19"/>
      <c r="Q9" s="44"/>
    </row>
    <row r="10" spans="1:18" ht="15.75" customHeight="1" x14ac:dyDescent="0.3">
      <c r="A10" s="121">
        <v>1</v>
      </c>
      <c r="B10" s="35" t="s">
        <v>107</v>
      </c>
      <c r="C10" s="34" t="s">
        <v>108</v>
      </c>
      <c r="D10" s="34" t="s">
        <v>109</v>
      </c>
      <c r="E10" s="128" t="s">
        <v>154</v>
      </c>
      <c r="F10" s="32" t="s">
        <v>155</v>
      </c>
      <c r="G10" s="27"/>
      <c r="H10" s="30" t="s">
        <v>143</v>
      </c>
      <c r="I10" s="112"/>
      <c r="J10" s="100">
        <v>48</v>
      </c>
      <c r="K10" s="100">
        <f>40*$L$9/J10</f>
        <v>8.3333333333333339</v>
      </c>
      <c r="L10" s="100">
        <v>9.6999999999999993</v>
      </c>
      <c r="M10" s="100">
        <f>40*L10/$L$9</f>
        <v>38.799999999999997</v>
      </c>
      <c r="N10" s="100">
        <v>47</v>
      </c>
      <c r="O10" s="101">
        <f>20*N10/$N$9</f>
        <v>18.8</v>
      </c>
      <c r="P10" s="100">
        <f>SUM(K10,M10,O10)</f>
        <v>65.933333333333337</v>
      </c>
      <c r="Q10" s="155" t="s">
        <v>144</v>
      </c>
    </row>
    <row r="11" spans="1:18" x14ac:dyDescent="0.3">
      <c r="A11" s="121">
        <v>2</v>
      </c>
      <c r="B11" s="168" t="s">
        <v>82</v>
      </c>
      <c r="C11" s="168" t="s">
        <v>252</v>
      </c>
      <c r="D11" s="168" t="s">
        <v>253</v>
      </c>
      <c r="E11" s="169" t="s">
        <v>154</v>
      </c>
      <c r="F11" s="170" t="s">
        <v>174</v>
      </c>
      <c r="G11" s="148">
        <v>40114</v>
      </c>
      <c r="H11" s="171" t="s">
        <v>48</v>
      </c>
      <c r="I11" s="172" t="s">
        <v>181</v>
      </c>
      <c r="J11" s="100">
        <v>61.37</v>
      </c>
      <c r="K11" s="100">
        <f>40*$L$9/J11</f>
        <v>6.5178425941013529</v>
      </c>
      <c r="L11" s="100">
        <v>9.8000000000000007</v>
      </c>
      <c r="M11" s="100">
        <f>40*L11/$L$9</f>
        <v>39.200000000000003</v>
      </c>
      <c r="N11" s="100">
        <v>47</v>
      </c>
      <c r="O11" s="101">
        <f>20*N11/$N$9</f>
        <v>18.8</v>
      </c>
      <c r="P11" s="100">
        <f>SUM(K11,M11,O11)</f>
        <v>64.517842594101353</v>
      </c>
      <c r="Q11" s="155" t="s">
        <v>145</v>
      </c>
    </row>
    <row r="12" spans="1:18" ht="15.75" customHeight="1" x14ac:dyDescent="0.3">
      <c r="A12" s="121">
        <v>3</v>
      </c>
      <c r="B12" s="33" t="s">
        <v>89</v>
      </c>
      <c r="C12" s="33" t="s">
        <v>90</v>
      </c>
      <c r="D12" s="33" t="s">
        <v>91</v>
      </c>
      <c r="E12" s="128" t="s">
        <v>154</v>
      </c>
      <c r="F12" s="32" t="s">
        <v>155</v>
      </c>
      <c r="G12" s="27"/>
      <c r="H12" s="30" t="s">
        <v>47</v>
      </c>
      <c r="I12" s="112"/>
      <c r="J12" s="100">
        <v>78.3</v>
      </c>
      <c r="K12" s="100">
        <f>40*$L$9/J12</f>
        <v>5.1085568326947639</v>
      </c>
      <c r="L12" s="100">
        <v>9.9</v>
      </c>
      <c r="M12" s="100">
        <f>40*L12/$L$9</f>
        <v>39.6</v>
      </c>
      <c r="N12" s="100">
        <v>47</v>
      </c>
      <c r="O12" s="101">
        <f>20*N12/$N$9</f>
        <v>18.8</v>
      </c>
      <c r="P12" s="100">
        <f>SUM(K12,M12,O12)</f>
        <v>63.508556832694765</v>
      </c>
      <c r="Q12" s="155" t="s">
        <v>145</v>
      </c>
    </row>
    <row r="13" spans="1:18" x14ac:dyDescent="0.3">
      <c r="A13" s="121">
        <v>4</v>
      </c>
      <c r="B13" s="96" t="s">
        <v>100</v>
      </c>
      <c r="C13" s="95" t="s">
        <v>101</v>
      </c>
      <c r="D13" s="95" t="s">
        <v>102</v>
      </c>
      <c r="E13" s="128" t="s">
        <v>154</v>
      </c>
      <c r="F13" s="32" t="s">
        <v>155</v>
      </c>
      <c r="G13" s="173">
        <v>40133</v>
      </c>
      <c r="H13" s="122" t="s">
        <v>50</v>
      </c>
      <c r="I13" s="149" t="s">
        <v>201</v>
      </c>
      <c r="J13" s="100">
        <v>32.229999999999997</v>
      </c>
      <c r="K13" s="100">
        <f>40*$L$9/J13</f>
        <v>12.410797393732549</v>
      </c>
      <c r="L13" s="100">
        <v>9.3000000000000007</v>
      </c>
      <c r="M13" s="100">
        <f>40*L13/$L$9</f>
        <v>37.200000000000003</v>
      </c>
      <c r="N13" s="100">
        <v>33</v>
      </c>
      <c r="O13" s="101">
        <f>20*N13/$N$9</f>
        <v>13.2</v>
      </c>
      <c r="P13" s="100">
        <f>SUM(K13,M13,O13)</f>
        <v>62.810797393732557</v>
      </c>
      <c r="Q13" s="155" t="s">
        <v>145</v>
      </c>
    </row>
    <row r="14" spans="1:18" x14ac:dyDescent="0.3">
      <c r="A14" s="65">
        <v>5</v>
      </c>
      <c r="B14" s="67" t="s">
        <v>99</v>
      </c>
      <c r="C14" s="67" t="s">
        <v>76</v>
      </c>
      <c r="D14" s="67" t="s">
        <v>30</v>
      </c>
      <c r="E14" s="71" t="s">
        <v>154</v>
      </c>
      <c r="F14" s="109" t="s">
        <v>174</v>
      </c>
      <c r="G14" s="73">
        <v>39979</v>
      </c>
      <c r="H14" s="67" t="s">
        <v>143</v>
      </c>
      <c r="I14" s="86" t="s">
        <v>243</v>
      </c>
      <c r="J14" s="91">
        <v>48.42</v>
      </c>
      <c r="K14" s="91">
        <f>40*$L$9/J14</f>
        <v>8.2610491532424621</v>
      </c>
      <c r="L14" s="91">
        <v>9.4</v>
      </c>
      <c r="M14" s="91">
        <f>40*L14/$L$9</f>
        <v>37.6</v>
      </c>
      <c r="N14" s="91">
        <v>41</v>
      </c>
      <c r="O14" s="93">
        <f>20*N14/$N$9</f>
        <v>16.399999999999999</v>
      </c>
      <c r="P14" s="91">
        <f>SUM(K14,M14,O14)</f>
        <v>62.26104915324246</v>
      </c>
      <c r="Q14" s="94"/>
    </row>
    <row r="15" spans="1:18" x14ac:dyDescent="0.3">
      <c r="A15" s="65">
        <v>6</v>
      </c>
      <c r="B15" s="81" t="s">
        <v>82</v>
      </c>
      <c r="C15" s="81" t="s">
        <v>83</v>
      </c>
      <c r="D15" s="81" t="s">
        <v>84</v>
      </c>
      <c r="E15" s="75" t="s">
        <v>154</v>
      </c>
      <c r="F15" s="26" t="s">
        <v>155</v>
      </c>
      <c r="G15" s="124">
        <v>40278</v>
      </c>
      <c r="H15" s="84" t="s">
        <v>250</v>
      </c>
      <c r="I15" s="89" t="s">
        <v>251</v>
      </c>
      <c r="J15" s="91">
        <v>43.41</v>
      </c>
      <c r="K15" s="91">
        <f>40*$L$9/J15</f>
        <v>9.2144667127390001</v>
      </c>
      <c r="L15" s="91">
        <v>9.8000000000000007</v>
      </c>
      <c r="M15" s="91">
        <f>40*L15/$L$9</f>
        <v>39.200000000000003</v>
      </c>
      <c r="N15" s="91">
        <v>33</v>
      </c>
      <c r="O15" s="93">
        <f>20*N15/$N$9</f>
        <v>13.2</v>
      </c>
      <c r="P15" s="91">
        <f>SUM(K15,M15,O15)</f>
        <v>61.614466712739002</v>
      </c>
      <c r="Q15" s="94"/>
    </row>
    <row r="16" spans="1:18" ht="18.75" customHeight="1" x14ac:dyDescent="0.3">
      <c r="A16" s="65">
        <v>7</v>
      </c>
      <c r="B16" s="65" t="s">
        <v>256</v>
      </c>
      <c r="C16" s="65" t="s">
        <v>103</v>
      </c>
      <c r="D16" s="65" t="s">
        <v>91</v>
      </c>
      <c r="E16" s="71" t="s">
        <v>154</v>
      </c>
      <c r="F16" s="72" t="s">
        <v>155</v>
      </c>
      <c r="G16" s="125">
        <v>39975</v>
      </c>
      <c r="H16" s="126" t="s">
        <v>203</v>
      </c>
      <c r="I16" s="129" t="s">
        <v>237</v>
      </c>
      <c r="J16" s="91">
        <v>71.09</v>
      </c>
      <c r="K16" s="91">
        <f>40*$L$9/J16</f>
        <v>5.6266704177802787</v>
      </c>
      <c r="L16" s="91">
        <v>9.8000000000000007</v>
      </c>
      <c r="M16" s="91">
        <f>40*L16/$L$9</f>
        <v>39.200000000000003</v>
      </c>
      <c r="N16" s="91">
        <v>41</v>
      </c>
      <c r="O16" s="93">
        <f>20*N16/$N$9</f>
        <v>16.399999999999999</v>
      </c>
      <c r="P16" s="91">
        <f>SUM(K16,M16,O16)</f>
        <v>61.226670417780277</v>
      </c>
      <c r="Q16" s="94"/>
    </row>
    <row r="17" spans="1:17" x14ac:dyDescent="0.3">
      <c r="A17" s="65">
        <v>8</v>
      </c>
      <c r="B17" s="63" t="s">
        <v>110</v>
      </c>
      <c r="C17" s="65" t="s">
        <v>86</v>
      </c>
      <c r="D17" s="65" t="s">
        <v>39</v>
      </c>
      <c r="E17" s="71" t="s">
        <v>154</v>
      </c>
      <c r="F17" s="72" t="s">
        <v>155</v>
      </c>
      <c r="G17" s="73">
        <v>39950</v>
      </c>
      <c r="H17" s="67" t="s">
        <v>143</v>
      </c>
      <c r="I17" s="86" t="s">
        <v>243</v>
      </c>
      <c r="J17" s="91">
        <v>71.5</v>
      </c>
      <c r="K17" s="91">
        <f>40*$L$9/J17</f>
        <v>5.5944055944055942</v>
      </c>
      <c r="L17" s="91">
        <v>9.3000000000000007</v>
      </c>
      <c r="M17" s="91">
        <f>40*L17/$L$9</f>
        <v>37.200000000000003</v>
      </c>
      <c r="N17" s="91">
        <v>41</v>
      </c>
      <c r="O17" s="93">
        <f>20*N17/$N$9</f>
        <v>16.399999999999999</v>
      </c>
      <c r="P17" s="91">
        <f>SUM(K17,M17,O17)</f>
        <v>59.194405594405595</v>
      </c>
      <c r="Q17" s="94"/>
    </row>
    <row r="18" spans="1:17" x14ac:dyDescent="0.3">
      <c r="A18" s="65">
        <v>9</v>
      </c>
      <c r="B18" s="65" t="s">
        <v>242</v>
      </c>
      <c r="C18" s="65" t="s">
        <v>22</v>
      </c>
      <c r="D18" s="65" t="s">
        <v>62</v>
      </c>
      <c r="E18" s="71" t="s">
        <v>154</v>
      </c>
      <c r="F18" s="72" t="s">
        <v>155</v>
      </c>
      <c r="G18" s="70">
        <v>40044</v>
      </c>
      <c r="H18" s="58" t="s">
        <v>167</v>
      </c>
      <c r="I18" s="87" t="s">
        <v>168</v>
      </c>
      <c r="J18" s="91">
        <v>76.56</v>
      </c>
      <c r="K18" s="91">
        <f>40*$L$9/J18</f>
        <v>5.2246603970741896</v>
      </c>
      <c r="L18" s="91">
        <v>9.8000000000000007</v>
      </c>
      <c r="M18" s="91">
        <f>40*L18/$L$9</f>
        <v>39.200000000000003</v>
      </c>
      <c r="N18" s="91">
        <v>36</v>
      </c>
      <c r="O18" s="93">
        <f>20*N18/$N$9</f>
        <v>14.4</v>
      </c>
      <c r="P18" s="91">
        <f>SUM(K18,M18,O18)</f>
        <v>58.82466039707419</v>
      </c>
      <c r="Q18" s="94"/>
    </row>
    <row r="19" spans="1:17" x14ac:dyDescent="0.3">
      <c r="A19" s="65">
        <v>10</v>
      </c>
      <c r="B19" s="63" t="s">
        <v>248</v>
      </c>
      <c r="C19" s="58" t="s">
        <v>249</v>
      </c>
      <c r="D19" s="58" t="s">
        <v>112</v>
      </c>
      <c r="E19" s="71" t="s">
        <v>154</v>
      </c>
      <c r="F19" s="60" t="s">
        <v>155</v>
      </c>
      <c r="G19" s="70">
        <v>39829</v>
      </c>
      <c r="H19" s="67" t="s">
        <v>50</v>
      </c>
      <c r="I19" s="86" t="s">
        <v>201</v>
      </c>
      <c r="J19" s="91">
        <v>52.22</v>
      </c>
      <c r="K19" s="91">
        <f>40*$L$9/J19</f>
        <v>7.6599004212945232</v>
      </c>
      <c r="L19" s="91">
        <v>9.9</v>
      </c>
      <c r="M19" s="91">
        <f>40*L19/$L$9</f>
        <v>39.6</v>
      </c>
      <c r="N19" s="91">
        <v>28</v>
      </c>
      <c r="O19" s="93">
        <f>20*N19/$N$9</f>
        <v>11.2</v>
      </c>
      <c r="P19" s="91">
        <f>SUM(K19,M19,O19)</f>
        <v>58.45990042129452</v>
      </c>
      <c r="Q19" s="94"/>
    </row>
    <row r="20" spans="1:17" x14ac:dyDescent="0.3">
      <c r="A20" s="65">
        <v>11</v>
      </c>
      <c r="B20" s="65" t="s">
        <v>254</v>
      </c>
      <c r="C20" s="65" t="s">
        <v>36</v>
      </c>
      <c r="D20" s="65" t="s">
        <v>255</v>
      </c>
      <c r="E20" s="71" t="s">
        <v>154</v>
      </c>
      <c r="F20" s="72" t="s">
        <v>155</v>
      </c>
      <c r="G20" s="127">
        <v>40244</v>
      </c>
      <c r="H20" s="126" t="s">
        <v>203</v>
      </c>
      <c r="I20" s="129" t="s">
        <v>237</v>
      </c>
      <c r="J20" s="91">
        <v>64.02</v>
      </c>
      <c r="K20" s="91">
        <f>40*$L$9/J20</f>
        <v>6.248047485160888</v>
      </c>
      <c r="L20" s="91">
        <v>8.6</v>
      </c>
      <c r="M20" s="91">
        <f>40*L20/$L$9</f>
        <v>34.4</v>
      </c>
      <c r="N20" s="91">
        <v>44</v>
      </c>
      <c r="O20" s="93">
        <f>20*N20/$N$9</f>
        <v>17.600000000000001</v>
      </c>
      <c r="P20" s="91">
        <f>SUM(K20,M20,O20)</f>
        <v>58.248047485160889</v>
      </c>
      <c r="Q20" s="94"/>
    </row>
    <row r="21" spans="1:17" x14ac:dyDescent="0.3">
      <c r="A21" s="65">
        <v>12</v>
      </c>
      <c r="B21" s="63" t="s">
        <v>244</v>
      </c>
      <c r="C21" s="64" t="s">
        <v>245</v>
      </c>
      <c r="D21" s="64" t="s">
        <v>106</v>
      </c>
      <c r="E21" s="71" t="s">
        <v>154</v>
      </c>
      <c r="F21" s="72" t="s">
        <v>155</v>
      </c>
      <c r="G21" s="123">
        <v>39996</v>
      </c>
      <c r="H21" s="67" t="s">
        <v>50</v>
      </c>
      <c r="I21" s="86" t="s">
        <v>201</v>
      </c>
      <c r="J21" s="91">
        <v>36.54</v>
      </c>
      <c r="K21" s="91">
        <f>40*$L$9/J21</f>
        <v>10.946907498631637</v>
      </c>
      <c r="L21" s="91">
        <v>8.6</v>
      </c>
      <c r="M21" s="91">
        <f>40*L21/$L$9</f>
        <v>34.4</v>
      </c>
      <c r="N21" s="91">
        <v>28</v>
      </c>
      <c r="O21" s="93">
        <f>20*N21/$N$9</f>
        <v>11.2</v>
      </c>
      <c r="P21" s="91">
        <f>SUM(K21,M21,O21)</f>
        <v>56.54690749863164</v>
      </c>
      <c r="Q21" s="94"/>
    </row>
    <row r="22" spans="1:17" x14ac:dyDescent="0.3">
      <c r="A22" s="65">
        <v>13</v>
      </c>
      <c r="B22" s="63" t="s">
        <v>97</v>
      </c>
      <c r="C22" s="65" t="s">
        <v>38</v>
      </c>
      <c r="D22" s="65" t="s">
        <v>98</v>
      </c>
      <c r="E22" s="71" t="s">
        <v>154</v>
      </c>
      <c r="F22" s="72" t="s">
        <v>174</v>
      </c>
      <c r="G22" s="73">
        <v>39826</v>
      </c>
      <c r="H22" s="67" t="s">
        <v>143</v>
      </c>
      <c r="I22" s="86" t="s">
        <v>243</v>
      </c>
      <c r="J22" s="91">
        <v>43.26</v>
      </c>
      <c r="K22" s="91">
        <f>40*$L$9/J22</f>
        <v>9.2464170134073047</v>
      </c>
      <c r="L22" s="91">
        <v>9.5</v>
      </c>
      <c r="M22" s="91">
        <f>40*L22/$L$9</f>
        <v>38</v>
      </c>
      <c r="N22" s="91">
        <v>23</v>
      </c>
      <c r="O22" s="93">
        <f>20*N22/$N$9</f>
        <v>9.1999999999999993</v>
      </c>
      <c r="P22" s="91">
        <f>SUM(K22,M22,O22)</f>
        <v>56.446417013407299</v>
      </c>
      <c r="Q22" s="94"/>
    </row>
    <row r="23" spans="1:17" x14ac:dyDescent="0.3">
      <c r="A23" s="65">
        <v>14</v>
      </c>
      <c r="B23" s="65" t="s">
        <v>104</v>
      </c>
      <c r="C23" s="65" t="s">
        <v>93</v>
      </c>
      <c r="D23" s="65" t="s">
        <v>105</v>
      </c>
      <c r="E23" s="71" t="s">
        <v>154</v>
      </c>
      <c r="F23" s="72" t="s">
        <v>155</v>
      </c>
      <c r="G23" s="62">
        <v>39967</v>
      </c>
      <c r="H23" s="63" t="s">
        <v>226</v>
      </c>
      <c r="I23" s="85" t="s">
        <v>246</v>
      </c>
      <c r="J23" s="91">
        <v>76.459999999999994</v>
      </c>
      <c r="K23" s="91">
        <f>40*$L$9/J23</f>
        <v>5.2314935914203513</v>
      </c>
      <c r="L23" s="91">
        <v>9.6</v>
      </c>
      <c r="M23" s="91">
        <f>40*L23/$L$9</f>
        <v>38.4</v>
      </c>
      <c r="N23" s="91">
        <v>19</v>
      </c>
      <c r="O23" s="93">
        <f>20*N23/$N$9</f>
        <v>7.6</v>
      </c>
      <c r="P23" s="91">
        <f>SUM(K23,M23,O23)</f>
        <v>51.231493591420353</v>
      </c>
      <c r="Q23" s="94"/>
    </row>
    <row r="24" spans="1:17" x14ac:dyDescent="0.3">
      <c r="A24" s="65">
        <v>15</v>
      </c>
      <c r="B24" s="65" t="s">
        <v>122</v>
      </c>
      <c r="C24" s="65" t="s">
        <v>247</v>
      </c>
      <c r="D24" s="65" t="s">
        <v>23</v>
      </c>
      <c r="E24" s="71" t="s">
        <v>154</v>
      </c>
      <c r="F24" s="72" t="s">
        <v>155</v>
      </c>
      <c r="G24" s="70">
        <v>40243</v>
      </c>
      <c r="H24" s="58" t="s">
        <v>167</v>
      </c>
      <c r="I24" s="111" t="s">
        <v>168</v>
      </c>
      <c r="J24" s="91">
        <v>117.86</v>
      </c>
      <c r="K24" s="91">
        <f>40*$L$9/J24</f>
        <v>3.3938571186153061</v>
      </c>
      <c r="L24" s="91">
        <v>0</v>
      </c>
      <c r="M24" s="91">
        <f>40*L24/$L$9</f>
        <v>0</v>
      </c>
      <c r="N24" s="91">
        <v>17</v>
      </c>
      <c r="O24" s="93">
        <f>20*N24/$N$9</f>
        <v>6.8</v>
      </c>
      <c r="P24" s="91">
        <f>SUM(K24,M24,O24)</f>
        <v>10.193857118615306</v>
      </c>
      <c r="Q24" s="94"/>
    </row>
    <row r="27" spans="1:17" x14ac:dyDescent="0.3">
      <c r="C27" s="20" t="s">
        <v>274</v>
      </c>
      <c r="D27" s="20" t="s">
        <v>275</v>
      </c>
    </row>
    <row r="28" spans="1:17" x14ac:dyDescent="0.3">
      <c r="C28" s="20" t="s">
        <v>276</v>
      </c>
      <c r="D28" s="20" t="s">
        <v>146</v>
      </c>
    </row>
    <row r="29" spans="1:17" x14ac:dyDescent="0.3">
      <c r="D29" s="20" t="s">
        <v>277</v>
      </c>
    </row>
    <row r="30" spans="1:17" x14ac:dyDescent="0.3">
      <c r="D30" s="20" t="s">
        <v>278</v>
      </c>
    </row>
    <row r="31" spans="1:17" x14ac:dyDescent="0.3">
      <c r="D31" s="20" t="s">
        <v>147</v>
      </c>
    </row>
    <row r="32" spans="1:17" x14ac:dyDescent="0.3">
      <c r="D32" s="20" t="s">
        <v>279</v>
      </c>
    </row>
    <row r="33" spans="4:4" x14ac:dyDescent="0.3">
      <c r="D33" s="20" t="s">
        <v>280</v>
      </c>
    </row>
    <row r="34" spans="4:4" x14ac:dyDescent="0.3">
      <c r="D34" s="20" t="s">
        <v>284</v>
      </c>
    </row>
  </sheetData>
  <protectedRanges>
    <protectedRange password="CA9C" sqref="I22:I23" name="Диапазон2_1_2"/>
    <protectedRange password="CA9C" sqref="B22:D23 G22:H23" name="Диапазон1_1_1"/>
    <protectedRange password="CA9C" sqref="L9" name="Диапазон2_1_1_1"/>
  </protectedRanges>
  <sortState ref="A10:Q24">
    <sortCondition descending="1" ref="P10:P24"/>
  </sortState>
  <mergeCells count="19">
    <mergeCell ref="P5:P7"/>
    <mergeCell ref="Q5:Q9"/>
    <mergeCell ref="A9:I9"/>
    <mergeCell ref="H5:H8"/>
    <mergeCell ref="I5:I8"/>
    <mergeCell ref="N5:O6"/>
    <mergeCell ref="A1:O1"/>
    <mergeCell ref="A2:O2"/>
    <mergeCell ref="A3:F3"/>
    <mergeCell ref="A4:F4"/>
    <mergeCell ref="A5:A8"/>
    <mergeCell ref="B5:B8"/>
    <mergeCell ref="C5:C8"/>
    <mergeCell ref="D5:D8"/>
    <mergeCell ref="E5:E8"/>
    <mergeCell ref="F5:F8"/>
    <mergeCell ref="G5:G8"/>
    <mergeCell ref="J5:K6"/>
    <mergeCell ref="L5:M6"/>
  </mergeCells>
  <pageMargins left="0.35433070866141736" right="0.35433070866141736" top="0.39370078740157483" bottom="0.39370078740157483" header="0" footer="0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80" zoomScaleNormal="80" workbookViewId="0">
      <selection activeCell="V17" sqref="V17"/>
    </sheetView>
  </sheetViews>
  <sheetFormatPr defaultColWidth="9.109375" defaultRowHeight="15.6" x14ac:dyDescent="0.3"/>
  <cols>
    <col min="1" max="1" width="4.109375" style="20" customWidth="1"/>
    <col min="2" max="2" width="16.88671875" style="20" customWidth="1"/>
    <col min="3" max="3" width="12.44140625" style="20" customWidth="1"/>
    <col min="4" max="4" width="16.33203125" style="20" customWidth="1"/>
    <col min="5" max="5" width="3.88671875" style="20" customWidth="1"/>
    <col min="6" max="6" width="11.6640625" style="20" customWidth="1"/>
    <col min="7" max="7" width="12.21875" style="2" customWidth="1"/>
    <col min="8" max="8" width="20.109375" style="3" customWidth="1"/>
    <col min="9" max="9" width="19.21875" style="3" customWidth="1"/>
    <col min="10" max="10" width="8.109375" style="3" customWidth="1"/>
    <col min="11" max="11" width="9.6640625" style="3" customWidth="1"/>
    <col min="12" max="12" width="7.88671875" style="3" customWidth="1"/>
    <col min="13" max="13" width="9.6640625" style="4" customWidth="1"/>
    <col min="14" max="14" width="10.5546875" style="3" customWidth="1"/>
    <col min="15" max="15" width="13.44140625" style="1" customWidth="1"/>
    <col min="16" max="16" width="9.109375" style="1"/>
    <col min="17" max="17" width="13.109375" style="1" customWidth="1"/>
    <col min="18" max="16384" width="9.109375" style="1"/>
  </cols>
  <sheetData>
    <row r="1" spans="1:18" x14ac:dyDescent="0.3">
      <c r="A1" s="39" t="s">
        <v>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8" x14ac:dyDescent="0.3">
      <c r="A2" s="40" t="s">
        <v>285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21"/>
      <c r="Q2" s="21"/>
      <c r="R2" s="21"/>
    </row>
    <row r="3" spans="1:18" x14ac:dyDescent="0.3">
      <c r="A3" s="41" t="s">
        <v>273</v>
      </c>
      <c r="B3" s="41"/>
      <c r="C3" s="41"/>
      <c r="D3" s="41"/>
      <c r="E3" s="41"/>
      <c r="F3" s="42"/>
      <c r="O3" s="5"/>
    </row>
    <row r="4" spans="1:18" ht="48" customHeight="1" x14ac:dyDescent="0.3">
      <c r="A4" s="49" t="s">
        <v>46</v>
      </c>
      <c r="B4" s="49"/>
      <c r="C4" s="49"/>
      <c r="D4" s="49"/>
      <c r="E4" s="49"/>
      <c r="F4" s="50"/>
      <c r="G4" s="6"/>
    </row>
    <row r="5" spans="1:18" s="20" customFormat="1" ht="15.75" customHeight="1" x14ac:dyDescent="0.3">
      <c r="A5" s="51" t="s">
        <v>0</v>
      </c>
      <c r="B5" s="51" t="s">
        <v>19</v>
      </c>
      <c r="C5" s="51" t="s">
        <v>20</v>
      </c>
      <c r="D5" s="51" t="s">
        <v>21</v>
      </c>
      <c r="E5" s="51" t="s">
        <v>149</v>
      </c>
      <c r="F5" s="51" t="s">
        <v>150</v>
      </c>
      <c r="G5" s="55" t="s">
        <v>18</v>
      </c>
      <c r="H5" s="51" t="s">
        <v>7</v>
      </c>
      <c r="I5" s="51" t="s">
        <v>151</v>
      </c>
      <c r="J5" s="45" t="s">
        <v>13</v>
      </c>
      <c r="K5" s="45"/>
      <c r="L5" s="45" t="s">
        <v>8</v>
      </c>
      <c r="M5" s="45"/>
      <c r="N5" s="45" t="s">
        <v>1</v>
      </c>
      <c r="O5" s="45"/>
      <c r="P5" s="46" t="s">
        <v>9</v>
      </c>
      <c r="Q5" s="43" t="s">
        <v>3</v>
      </c>
    </row>
    <row r="6" spans="1:18" s="20" customFormat="1" x14ac:dyDescent="0.3">
      <c r="A6" s="52"/>
      <c r="B6" s="52"/>
      <c r="C6" s="52"/>
      <c r="D6" s="52"/>
      <c r="E6" s="52"/>
      <c r="F6" s="52"/>
      <c r="G6" s="56"/>
      <c r="H6" s="52"/>
      <c r="I6" s="52"/>
      <c r="J6" s="45"/>
      <c r="K6" s="45"/>
      <c r="L6" s="45"/>
      <c r="M6" s="45"/>
      <c r="N6" s="45"/>
      <c r="O6" s="45"/>
      <c r="P6" s="46"/>
      <c r="Q6" s="44"/>
    </row>
    <row r="7" spans="1:18" s="20" customFormat="1" ht="26.4" x14ac:dyDescent="0.3">
      <c r="A7" s="52"/>
      <c r="B7" s="52"/>
      <c r="C7" s="52"/>
      <c r="D7" s="52"/>
      <c r="E7" s="52"/>
      <c r="F7" s="52"/>
      <c r="G7" s="56"/>
      <c r="H7" s="52"/>
      <c r="I7" s="52"/>
      <c r="J7" s="7" t="s">
        <v>4</v>
      </c>
      <c r="K7" s="38" t="s">
        <v>5</v>
      </c>
      <c r="L7" s="7" t="s">
        <v>6</v>
      </c>
      <c r="M7" s="38" t="s">
        <v>5</v>
      </c>
      <c r="N7" s="7" t="s">
        <v>2</v>
      </c>
      <c r="O7" s="15" t="s">
        <v>5</v>
      </c>
      <c r="P7" s="46"/>
      <c r="Q7" s="44"/>
    </row>
    <row r="8" spans="1:18" s="20" customFormat="1" ht="16.2" thickBot="1" x14ac:dyDescent="0.35">
      <c r="A8" s="53"/>
      <c r="B8" s="53"/>
      <c r="C8" s="53"/>
      <c r="D8" s="53"/>
      <c r="E8" s="53"/>
      <c r="F8" s="53"/>
      <c r="G8" s="57"/>
      <c r="H8" s="53"/>
      <c r="I8" s="53"/>
      <c r="J8" s="8"/>
      <c r="K8" s="38" t="s">
        <v>12</v>
      </c>
      <c r="L8" s="9"/>
      <c r="M8" s="38" t="s">
        <v>12</v>
      </c>
      <c r="N8" s="9"/>
      <c r="O8" s="38" t="s">
        <v>11</v>
      </c>
      <c r="P8" s="38" t="s">
        <v>10</v>
      </c>
      <c r="Q8" s="44"/>
    </row>
    <row r="9" spans="1:18" s="20" customFormat="1" ht="16.2" customHeight="1" x14ac:dyDescent="0.3">
      <c r="A9" s="47" t="s">
        <v>268</v>
      </c>
      <c r="B9" s="48"/>
      <c r="C9" s="48"/>
      <c r="D9" s="48"/>
      <c r="E9" s="48"/>
      <c r="F9" s="48"/>
      <c r="G9" s="48"/>
      <c r="H9" s="48"/>
      <c r="I9" s="48"/>
      <c r="J9" s="90">
        <f>SMALL(J10:J26,1)</f>
        <v>27.68</v>
      </c>
      <c r="K9" s="16"/>
      <c r="L9" s="10">
        <v>10</v>
      </c>
      <c r="M9" s="17"/>
      <c r="N9" s="92">
        <v>50</v>
      </c>
      <c r="O9" s="18"/>
      <c r="P9" s="19"/>
      <c r="Q9" s="44"/>
    </row>
    <row r="10" spans="1:18" ht="15.75" customHeight="1" x14ac:dyDescent="0.3">
      <c r="A10" s="95">
        <v>1</v>
      </c>
      <c r="B10" s="96" t="s">
        <v>73</v>
      </c>
      <c r="C10" s="121" t="s">
        <v>74</v>
      </c>
      <c r="D10" s="121" t="s">
        <v>43</v>
      </c>
      <c r="E10" s="121" t="s">
        <v>154</v>
      </c>
      <c r="F10" s="122" t="s">
        <v>174</v>
      </c>
      <c r="G10" s="165">
        <v>39733</v>
      </c>
      <c r="H10" s="122" t="s">
        <v>143</v>
      </c>
      <c r="I10" s="121" t="s">
        <v>243</v>
      </c>
      <c r="J10" s="100">
        <v>30.78</v>
      </c>
      <c r="K10" s="100">
        <f>40*$J$9/J10</f>
        <v>35.971410006497727</v>
      </c>
      <c r="L10" s="100">
        <v>9.8000000000000007</v>
      </c>
      <c r="M10" s="100">
        <f>40*L10/$L$9</f>
        <v>39.200000000000003</v>
      </c>
      <c r="N10" s="100">
        <v>46</v>
      </c>
      <c r="O10" s="101">
        <f>20*N10/$N$9</f>
        <v>18.399999999999999</v>
      </c>
      <c r="P10" s="100">
        <f>SUM(K10,M10,O10)</f>
        <v>93.571410006497729</v>
      </c>
      <c r="Q10" s="102" t="s">
        <v>271</v>
      </c>
    </row>
    <row r="11" spans="1:18" x14ac:dyDescent="0.3">
      <c r="A11" s="95">
        <v>2</v>
      </c>
      <c r="B11" s="31" t="s">
        <v>72</v>
      </c>
      <c r="C11" s="31" t="s">
        <v>31</v>
      </c>
      <c r="D11" s="31" t="s">
        <v>62</v>
      </c>
      <c r="E11" s="121" t="s">
        <v>154</v>
      </c>
      <c r="F11" s="122" t="s">
        <v>155</v>
      </c>
      <c r="G11" s="27"/>
      <c r="H11" s="31" t="s">
        <v>81</v>
      </c>
      <c r="I11" s="29"/>
      <c r="J11" s="100">
        <v>27.68</v>
      </c>
      <c r="K11" s="100">
        <f>40*$J$9/J11</f>
        <v>40</v>
      </c>
      <c r="L11" s="100">
        <v>9.1</v>
      </c>
      <c r="M11" s="100">
        <f>40*L11/$L$9</f>
        <v>36.4</v>
      </c>
      <c r="N11" s="100">
        <v>27</v>
      </c>
      <c r="O11" s="101">
        <f>20*N11/$N$9</f>
        <v>10.8</v>
      </c>
      <c r="P11" s="100">
        <f>SUM(K11,M11,O11)</f>
        <v>87.2</v>
      </c>
      <c r="Q11" s="102" t="s">
        <v>145</v>
      </c>
    </row>
    <row r="12" spans="1:18" x14ac:dyDescent="0.3">
      <c r="A12" s="95">
        <v>3</v>
      </c>
      <c r="B12" s="96" t="s">
        <v>65</v>
      </c>
      <c r="C12" s="121" t="s">
        <v>51</v>
      </c>
      <c r="D12" s="121" t="s">
        <v>30</v>
      </c>
      <c r="E12" s="121" t="s">
        <v>154</v>
      </c>
      <c r="F12" s="122" t="s">
        <v>155</v>
      </c>
      <c r="G12" s="165">
        <v>39838</v>
      </c>
      <c r="H12" s="122" t="s">
        <v>143</v>
      </c>
      <c r="I12" s="121" t="s">
        <v>243</v>
      </c>
      <c r="J12" s="100">
        <v>44.96</v>
      </c>
      <c r="K12" s="100">
        <f>40*$J$9/J12</f>
        <v>24.626334519572953</v>
      </c>
      <c r="L12" s="100">
        <v>9.8000000000000007</v>
      </c>
      <c r="M12" s="100">
        <f>40*L12/$L$9</f>
        <v>39.200000000000003</v>
      </c>
      <c r="N12" s="100">
        <v>50</v>
      </c>
      <c r="O12" s="101">
        <f>20*N12/$N$9</f>
        <v>20</v>
      </c>
      <c r="P12" s="100">
        <f>SUM(K12,M12,O12)</f>
        <v>83.826334519572953</v>
      </c>
      <c r="Q12" s="102" t="s">
        <v>145</v>
      </c>
    </row>
    <row r="13" spans="1:18" ht="22.5" customHeight="1" x14ac:dyDescent="0.3">
      <c r="A13" s="95">
        <v>4</v>
      </c>
      <c r="B13" s="122" t="s">
        <v>257</v>
      </c>
      <c r="C13" s="122" t="s">
        <v>258</v>
      </c>
      <c r="D13" s="122" t="s">
        <v>68</v>
      </c>
      <c r="E13" s="122" t="s">
        <v>154</v>
      </c>
      <c r="F13" s="122" t="s">
        <v>174</v>
      </c>
      <c r="G13" s="165">
        <v>39766</v>
      </c>
      <c r="H13" s="122" t="s">
        <v>143</v>
      </c>
      <c r="I13" s="121" t="s">
        <v>243</v>
      </c>
      <c r="J13" s="100">
        <v>47.21</v>
      </c>
      <c r="K13" s="100">
        <f>40*$J$9/J13</f>
        <v>23.452658335098498</v>
      </c>
      <c r="L13" s="100">
        <v>10</v>
      </c>
      <c r="M13" s="100">
        <f>40*L13/$L$9</f>
        <v>40</v>
      </c>
      <c r="N13" s="100">
        <v>45</v>
      </c>
      <c r="O13" s="101">
        <f>20*N13/$N$9</f>
        <v>18</v>
      </c>
      <c r="P13" s="100">
        <f>SUM(K13,M13,O13)</f>
        <v>81.452658335098505</v>
      </c>
      <c r="Q13" s="102" t="s">
        <v>145</v>
      </c>
    </row>
    <row r="14" spans="1:18" x14ac:dyDescent="0.3">
      <c r="A14" s="64">
        <v>5</v>
      </c>
      <c r="B14" s="63" t="s">
        <v>238</v>
      </c>
      <c r="C14" s="65" t="s">
        <v>121</v>
      </c>
      <c r="D14" s="65" t="s">
        <v>125</v>
      </c>
      <c r="E14" s="65" t="s">
        <v>154</v>
      </c>
      <c r="F14" s="103" t="s">
        <v>174</v>
      </c>
      <c r="G14" s="116">
        <v>39455</v>
      </c>
      <c r="H14" s="67" t="s">
        <v>143</v>
      </c>
      <c r="I14" s="65" t="s">
        <v>243</v>
      </c>
      <c r="J14" s="91">
        <v>48.47</v>
      </c>
      <c r="K14" s="91">
        <f>40*$J$9/J14</f>
        <v>22.84299566742315</v>
      </c>
      <c r="L14" s="91">
        <v>9.6999999999999993</v>
      </c>
      <c r="M14" s="91">
        <f>40*L14/$L$9</f>
        <v>38.799999999999997</v>
      </c>
      <c r="N14" s="91">
        <v>49</v>
      </c>
      <c r="O14" s="93">
        <f>20*N14/$N$9</f>
        <v>19.600000000000001</v>
      </c>
      <c r="P14" s="91">
        <f>SUM(K14,M14,O14)</f>
        <v>81.242995667423145</v>
      </c>
      <c r="Q14" s="94"/>
    </row>
    <row r="15" spans="1:18" x14ac:dyDescent="0.3">
      <c r="A15" s="64">
        <v>6</v>
      </c>
      <c r="B15" s="65" t="s">
        <v>260</v>
      </c>
      <c r="C15" s="65" t="s">
        <v>86</v>
      </c>
      <c r="D15" s="65" t="s">
        <v>24</v>
      </c>
      <c r="E15" s="65" t="s">
        <v>154</v>
      </c>
      <c r="F15" s="103" t="s">
        <v>155</v>
      </c>
      <c r="G15" s="115">
        <v>39667</v>
      </c>
      <c r="H15" s="63" t="s">
        <v>79</v>
      </c>
      <c r="I15" s="63" t="s">
        <v>261</v>
      </c>
      <c r="J15" s="91">
        <v>46</v>
      </c>
      <c r="K15" s="91">
        <f>40*$J$9/J15</f>
        <v>24.069565217391304</v>
      </c>
      <c r="L15" s="91">
        <v>9.9</v>
      </c>
      <c r="M15" s="91">
        <f>40*L15/$L$9</f>
        <v>39.6</v>
      </c>
      <c r="N15" s="91">
        <v>43</v>
      </c>
      <c r="O15" s="93">
        <f>20*N15/$N$9</f>
        <v>17.2</v>
      </c>
      <c r="P15" s="91">
        <f>SUM(K15,M15,O15)</f>
        <v>80.869565217391312</v>
      </c>
      <c r="Q15" s="94"/>
    </row>
    <row r="16" spans="1:18" x14ac:dyDescent="0.3">
      <c r="A16" s="64">
        <v>7</v>
      </c>
      <c r="B16" s="65" t="s">
        <v>264</v>
      </c>
      <c r="C16" s="65" t="s">
        <v>69</v>
      </c>
      <c r="D16" s="65" t="s">
        <v>62</v>
      </c>
      <c r="E16" s="65" t="s">
        <v>154</v>
      </c>
      <c r="F16" s="103" t="s">
        <v>155</v>
      </c>
      <c r="G16" s="119">
        <v>39743</v>
      </c>
      <c r="H16" s="126" t="s">
        <v>203</v>
      </c>
      <c r="I16" s="126" t="s">
        <v>237</v>
      </c>
      <c r="J16" s="91">
        <v>47.03</v>
      </c>
      <c r="K16" s="91">
        <f>40*$J$9/J16</f>
        <v>23.542419732085904</v>
      </c>
      <c r="L16" s="91">
        <v>9.6999999999999993</v>
      </c>
      <c r="M16" s="91">
        <f>40*L16/$L$9</f>
        <v>38.799999999999997</v>
      </c>
      <c r="N16" s="91">
        <v>43</v>
      </c>
      <c r="O16" s="93">
        <f>20*N16/$N$9</f>
        <v>17.2</v>
      </c>
      <c r="P16" s="91">
        <f>SUM(K16,M16,O16)</f>
        <v>79.542419732085904</v>
      </c>
      <c r="Q16" s="94"/>
    </row>
    <row r="17" spans="1:17" x14ac:dyDescent="0.3">
      <c r="A17" s="64">
        <v>8</v>
      </c>
      <c r="B17" s="24" t="s">
        <v>59</v>
      </c>
      <c r="C17" s="24" t="s">
        <v>60</v>
      </c>
      <c r="D17" s="24" t="s">
        <v>61</v>
      </c>
      <c r="E17" s="81" t="s">
        <v>154</v>
      </c>
      <c r="F17" s="84" t="s">
        <v>155</v>
      </c>
      <c r="G17" s="11"/>
      <c r="H17" s="24" t="s">
        <v>81</v>
      </c>
      <c r="I17" s="141"/>
      <c r="J17" s="91">
        <v>35.94</v>
      </c>
      <c r="K17" s="91">
        <f>40*$J$9/J17</f>
        <v>30.806900389538121</v>
      </c>
      <c r="L17" s="91">
        <v>9.8000000000000007</v>
      </c>
      <c r="M17" s="91">
        <f>40*L17/$L$9</f>
        <v>39.200000000000003</v>
      </c>
      <c r="N17" s="91">
        <v>23</v>
      </c>
      <c r="O17" s="93">
        <f>20*N17/$N$9</f>
        <v>9.1999999999999993</v>
      </c>
      <c r="P17" s="91">
        <f>SUM(K17,M17,O17)</f>
        <v>79.20690038953812</v>
      </c>
      <c r="Q17" s="94"/>
    </row>
    <row r="18" spans="1:17" x14ac:dyDescent="0.3">
      <c r="A18" s="64">
        <v>9</v>
      </c>
      <c r="B18" s="65" t="s">
        <v>262</v>
      </c>
      <c r="C18" s="65" t="s">
        <v>67</v>
      </c>
      <c r="D18" s="65" t="s">
        <v>263</v>
      </c>
      <c r="E18" s="65" t="s">
        <v>154</v>
      </c>
      <c r="F18" s="103" t="s">
        <v>155</v>
      </c>
      <c r="G18" s="115">
        <v>39738</v>
      </c>
      <c r="H18" s="63" t="s">
        <v>217</v>
      </c>
      <c r="I18" s="63" t="s">
        <v>218</v>
      </c>
      <c r="J18" s="91">
        <v>46.25</v>
      </c>
      <c r="K18" s="91">
        <f>40*$J$9/J18</f>
        <v>23.93945945945946</v>
      </c>
      <c r="L18" s="91">
        <v>8.6999999999999993</v>
      </c>
      <c r="M18" s="91">
        <f>40*L18/$L$9</f>
        <v>34.799999999999997</v>
      </c>
      <c r="N18" s="91">
        <v>46</v>
      </c>
      <c r="O18" s="93">
        <f>20*N18/$N$9</f>
        <v>18.399999999999999</v>
      </c>
      <c r="P18" s="91">
        <f>SUM(K18,M18,O18)</f>
        <v>77.139459459459459</v>
      </c>
      <c r="Q18" s="94"/>
    </row>
    <row r="19" spans="1:17" x14ac:dyDescent="0.3">
      <c r="A19" s="64">
        <v>10</v>
      </c>
      <c r="B19" s="65" t="s">
        <v>75</v>
      </c>
      <c r="C19" s="65" t="s">
        <v>76</v>
      </c>
      <c r="D19" s="65" t="s">
        <v>77</v>
      </c>
      <c r="E19" s="65" t="s">
        <v>154</v>
      </c>
      <c r="F19" s="103" t="s">
        <v>155</v>
      </c>
      <c r="G19" s="119">
        <v>39694</v>
      </c>
      <c r="H19" s="126" t="s">
        <v>203</v>
      </c>
      <c r="I19" s="126" t="s">
        <v>237</v>
      </c>
      <c r="J19" s="91">
        <v>42.08</v>
      </c>
      <c r="K19" s="91">
        <f>40*$J$9/J19</f>
        <v>26.311787072243348</v>
      </c>
      <c r="L19" s="91">
        <v>9.6999999999999993</v>
      </c>
      <c r="M19" s="91">
        <f>40*L19/$L$9</f>
        <v>38.799999999999997</v>
      </c>
      <c r="N19" s="91">
        <v>28</v>
      </c>
      <c r="O19" s="93">
        <f>20*N19/$N$9</f>
        <v>11.2</v>
      </c>
      <c r="P19" s="91">
        <f>SUM(K19,M19,O19)</f>
        <v>76.311787072243348</v>
      </c>
      <c r="Q19" s="94"/>
    </row>
    <row r="20" spans="1:17" x14ac:dyDescent="0.3">
      <c r="A20" s="64">
        <v>11</v>
      </c>
      <c r="B20" s="25" t="s">
        <v>66</v>
      </c>
      <c r="C20" s="25" t="s">
        <v>67</v>
      </c>
      <c r="D20" s="25" t="s">
        <v>62</v>
      </c>
      <c r="E20" s="81" t="s">
        <v>154</v>
      </c>
      <c r="F20" s="84" t="s">
        <v>155</v>
      </c>
      <c r="G20" s="11"/>
      <c r="H20" s="23" t="s">
        <v>143</v>
      </c>
      <c r="I20" s="141"/>
      <c r="J20" s="91">
        <v>47.55</v>
      </c>
      <c r="K20" s="91">
        <f>40*$J$9/J20</f>
        <v>23.284963196635122</v>
      </c>
      <c r="L20" s="91">
        <v>8.3000000000000007</v>
      </c>
      <c r="M20" s="91">
        <f>40*L20/$L$9</f>
        <v>33.200000000000003</v>
      </c>
      <c r="N20" s="91">
        <v>46</v>
      </c>
      <c r="O20" s="93">
        <f>20*N20/$N$9</f>
        <v>18.399999999999999</v>
      </c>
      <c r="P20" s="91">
        <f>SUM(K20,M20,O20)</f>
        <v>74.884963196635113</v>
      </c>
      <c r="Q20" s="94"/>
    </row>
    <row r="21" spans="1:17" x14ac:dyDescent="0.3">
      <c r="A21" s="64">
        <v>12</v>
      </c>
      <c r="B21" s="65" t="s">
        <v>259</v>
      </c>
      <c r="C21" s="65" t="s">
        <v>32</v>
      </c>
      <c r="D21" s="65" t="s">
        <v>62</v>
      </c>
      <c r="E21" s="65" t="s">
        <v>154</v>
      </c>
      <c r="F21" s="103" t="s">
        <v>155</v>
      </c>
      <c r="G21" s="114">
        <v>39711</v>
      </c>
      <c r="H21" s="58" t="s">
        <v>167</v>
      </c>
      <c r="I21" s="58" t="s">
        <v>168</v>
      </c>
      <c r="J21" s="91">
        <v>52.33</v>
      </c>
      <c r="K21" s="91">
        <f>40*$J$9/J21</f>
        <v>21.158035543665203</v>
      </c>
      <c r="L21" s="91">
        <v>9.9</v>
      </c>
      <c r="M21" s="91">
        <f>40*L21/$L$9</f>
        <v>39.6</v>
      </c>
      <c r="N21" s="91">
        <v>28</v>
      </c>
      <c r="O21" s="93">
        <f>20*N21/$N$9</f>
        <v>11.2</v>
      </c>
      <c r="P21" s="91">
        <f>SUM(K21,M21,O21)</f>
        <v>71.958035543665204</v>
      </c>
      <c r="Q21" s="94"/>
    </row>
    <row r="22" spans="1:17" x14ac:dyDescent="0.3">
      <c r="A22" s="64">
        <v>13</v>
      </c>
      <c r="B22" s="65" t="s">
        <v>265</v>
      </c>
      <c r="C22" s="65" t="s">
        <v>26</v>
      </c>
      <c r="D22" s="65" t="s">
        <v>39</v>
      </c>
      <c r="E22" s="65" t="s">
        <v>154</v>
      </c>
      <c r="F22" s="103" t="s">
        <v>155</v>
      </c>
      <c r="G22" s="119">
        <v>39849</v>
      </c>
      <c r="H22" s="126" t="s">
        <v>203</v>
      </c>
      <c r="I22" s="126" t="s">
        <v>237</v>
      </c>
      <c r="J22" s="91">
        <v>65.209999999999994</v>
      </c>
      <c r="K22" s="91">
        <f>40*$J$9/J22</f>
        <v>16.978990952307932</v>
      </c>
      <c r="L22" s="91">
        <v>9.5</v>
      </c>
      <c r="M22" s="91">
        <f>40*L22/$L$9</f>
        <v>38</v>
      </c>
      <c r="N22" s="91">
        <v>34</v>
      </c>
      <c r="O22" s="93">
        <f>20*N22/$N$9</f>
        <v>13.6</v>
      </c>
      <c r="P22" s="91">
        <f>SUM(K22,M22,O22)</f>
        <v>68.578990952307933</v>
      </c>
      <c r="Q22" s="94"/>
    </row>
    <row r="23" spans="1:17" x14ac:dyDescent="0.3">
      <c r="A23" s="64">
        <v>14</v>
      </c>
      <c r="B23" s="65" t="s">
        <v>63</v>
      </c>
      <c r="C23" s="65" t="s">
        <v>36</v>
      </c>
      <c r="D23" s="65" t="s">
        <v>64</v>
      </c>
      <c r="E23" s="65" t="s">
        <v>154</v>
      </c>
      <c r="F23" s="103" t="s">
        <v>155</v>
      </c>
      <c r="G23" s="115">
        <v>39808</v>
      </c>
      <c r="H23" s="63" t="s">
        <v>156</v>
      </c>
      <c r="I23" s="63" t="s">
        <v>157</v>
      </c>
      <c r="J23" s="91">
        <v>53.66</v>
      </c>
      <c r="K23" s="91">
        <f>40*$J$9/J23</f>
        <v>20.633619083115917</v>
      </c>
      <c r="L23" s="91">
        <v>9.3000000000000007</v>
      </c>
      <c r="M23" s="91">
        <f>40*L23/$L$9</f>
        <v>37.200000000000003</v>
      </c>
      <c r="N23" s="91">
        <v>25</v>
      </c>
      <c r="O23" s="93">
        <f>20*N23/$N$9</f>
        <v>10</v>
      </c>
      <c r="P23" s="91">
        <f>SUM(K23,M23,O23)</f>
        <v>67.83361908311592</v>
      </c>
      <c r="Q23" s="94"/>
    </row>
    <row r="24" spans="1:17" x14ac:dyDescent="0.3">
      <c r="A24" s="64">
        <v>15</v>
      </c>
      <c r="B24" s="126" t="s">
        <v>27</v>
      </c>
      <c r="C24" s="126" t="s">
        <v>45</v>
      </c>
      <c r="D24" s="126" t="s">
        <v>267</v>
      </c>
      <c r="E24" s="126" t="s">
        <v>154</v>
      </c>
      <c r="F24" s="130" t="s">
        <v>155</v>
      </c>
      <c r="G24" s="131">
        <v>40078</v>
      </c>
      <c r="H24" s="130" t="s">
        <v>47</v>
      </c>
      <c r="I24" s="80" t="s">
        <v>192</v>
      </c>
      <c r="J24" s="91">
        <v>67.72</v>
      </c>
      <c r="K24" s="91">
        <f>40*$J$9/J24</f>
        <v>16.349675132900177</v>
      </c>
      <c r="L24" s="91">
        <v>9.9</v>
      </c>
      <c r="M24" s="91">
        <f>40*L24/$L$9</f>
        <v>39.6</v>
      </c>
      <c r="N24" s="91">
        <v>26</v>
      </c>
      <c r="O24" s="93">
        <f>20*N24/$N$9</f>
        <v>10.4</v>
      </c>
      <c r="P24" s="91">
        <f>SUM(K24,M24,O24)</f>
        <v>66.349675132900188</v>
      </c>
      <c r="Q24" s="94"/>
    </row>
    <row r="25" spans="1:17" x14ac:dyDescent="0.3">
      <c r="A25" s="64">
        <v>16</v>
      </c>
      <c r="B25" s="65" t="s">
        <v>266</v>
      </c>
      <c r="C25" s="65" t="s">
        <v>71</v>
      </c>
      <c r="D25" s="65" t="s">
        <v>109</v>
      </c>
      <c r="E25" s="65" t="s">
        <v>154</v>
      </c>
      <c r="F25" s="103" t="s">
        <v>155</v>
      </c>
      <c r="G25" s="119">
        <v>39534</v>
      </c>
      <c r="H25" s="126" t="s">
        <v>203</v>
      </c>
      <c r="I25" s="126" t="s">
        <v>237</v>
      </c>
      <c r="J25" s="91">
        <v>91.17</v>
      </c>
      <c r="K25" s="91">
        <f>40*$J$9/J25</f>
        <v>12.144345727761324</v>
      </c>
      <c r="L25" s="91">
        <v>10</v>
      </c>
      <c r="M25" s="91">
        <f>40*L25/$L$9</f>
        <v>40</v>
      </c>
      <c r="N25" s="91">
        <v>33</v>
      </c>
      <c r="O25" s="93">
        <f>20*N25/$N$9</f>
        <v>13.2</v>
      </c>
      <c r="P25" s="91">
        <f>SUM(K25,M25,O25)</f>
        <v>65.344345727761322</v>
      </c>
      <c r="Q25" s="94"/>
    </row>
    <row r="26" spans="1:17" x14ac:dyDescent="0.3">
      <c r="A26" s="64">
        <v>17</v>
      </c>
      <c r="B26" s="22" t="s">
        <v>56</v>
      </c>
      <c r="C26" s="22" t="s">
        <v>57</v>
      </c>
      <c r="D26" s="22" t="s">
        <v>58</v>
      </c>
      <c r="E26" s="81" t="s">
        <v>154</v>
      </c>
      <c r="F26" s="84" t="s">
        <v>155</v>
      </c>
      <c r="G26" s="11"/>
      <c r="H26" s="23" t="s">
        <v>80</v>
      </c>
      <c r="I26" s="142"/>
      <c r="J26" s="91">
        <v>70.56</v>
      </c>
      <c r="K26" s="91">
        <f>40*$J$9/J26</f>
        <v>15.691609977324264</v>
      </c>
      <c r="L26" s="91">
        <v>9.8000000000000007</v>
      </c>
      <c r="M26" s="91">
        <f>40*L26/$L$9</f>
        <v>39.200000000000003</v>
      </c>
      <c r="N26" s="91">
        <v>19</v>
      </c>
      <c r="O26" s="93">
        <f>20*N26/$N$9</f>
        <v>7.6</v>
      </c>
      <c r="P26" s="91">
        <f>SUM(K26,M26,O26)</f>
        <v>62.491609977324266</v>
      </c>
      <c r="Q26" s="94"/>
    </row>
    <row r="29" spans="1:17" x14ac:dyDescent="0.3">
      <c r="C29" s="20" t="s">
        <v>274</v>
      </c>
      <c r="D29" s="20" t="s">
        <v>275</v>
      </c>
    </row>
    <row r="30" spans="1:17" x14ac:dyDescent="0.3">
      <c r="C30" s="20" t="s">
        <v>276</v>
      </c>
      <c r="D30" s="20" t="s">
        <v>146</v>
      </c>
    </row>
    <row r="31" spans="1:17" x14ac:dyDescent="0.3">
      <c r="D31" s="20" t="s">
        <v>277</v>
      </c>
    </row>
    <row r="32" spans="1:17" x14ac:dyDescent="0.3">
      <c r="D32" s="20" t="s">
        <v>278</v>
      </c>
    </row>
    <row r="33" spans="4:4" x14ac:dyDescent="0.3">
      <c r="D33" s="20" t="s">
        <v>147</v>
      </c>
    </row>
    <row r="34" spans="4:4" x14ac:dyDescent="0.3">
      <c r="D34" s="20" t="s">
        <v>279</v>
      </c>
    </row>
    <row r="35" spans="4:4" x14ac:dyDescent="0.3">
      <c r="D35" s="20" t="s">
        <v>283</v>
      </c>
    </row>
  </sheetData>
  <protectedRanges>
    <protectedRange password="CA9C" sqref="L9" name="Диапазон2_1_1"/>
    <protectedRange password="CA9C" sqref="I21:I23" name="Диапазон2_1_2"/>
    <protectedRange password="CA9C" sqref="G21:H23 B21:D23" name="Диапазон1_1_1"/>
  </protectedRanges>
  <sortState ref="A10:Q26">
    <sortCondition descending="1" ref="P10:P26"/>
  </sortState>
  <mergeCells count="19">
    <mergeCell ref="P5:P7"/>
    <mergeCell ref="Q5:Q9"/>
    <mergeCell ref="A9:I9"/>
    <mergeCell ref="H5:H8"/>
    <mergeCell ref="I5:I8"/>
    <mergeCell ref="N5:O6"/>
    <mergeCell ref="A1:O1"/>
    <mergeCell ref="A2:O2"/>
    <mergeCell ref="A3:F3"/>
    <mergeCell ref="A4:F4"/>
    <mergeCell ref="A5:A8"/>
    <mergeCell ref="B5:B8"/>
    <mergeCell ref="C5:C8"/>
    <mergeCell ref="D5:D8"/>
    <mergeCell ref="E5:E8"/>
    <mergeCell ref="F5:F8"/>
    <mergeCell ref="G5:G8"/>
    <mergeCell ref="J5:K6"/>
    <mergeCell ref="L5:M6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7 девушки</vt:lpstr>
      <vt:lpstr>8 девушки</vt:lpstr>
      <vt:lpstr>9 девушки</vt:lpstr>
      <vt:lpstr>10 девушки</vt:lpstr>
      <vt:lpstr>11 девушки</vt:lpstr>
      <vt:lpstr>'10 девушки'!Область_печати</vt:lpstr>
      <vt:lpstr>'7 девушки'!Область_печати</vt:lpstr>
      <vt:lpstr>'8 девушки'!Область_печати</vt:lpstr>
      <vt:lpstr>'9 девушки'!Область_печати</vt:lpstr>
    </vt:vector>
  </TitlesOfParts>
  <Company>DUSSH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37kab</cp:lastModifiedBy>
  <dcterms:created xsi:type="dcterms:W3CDTF">2010-01-21T09:16:19Z</dcterms:created>
  <dcterms:modified xsi:type="dcterms:W3CDTF">2025-12-22T16:13:40Z</dcterms:modified>
</cp:coreProperties>
</file>