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1370" windowHeight="8655"/>
  </bookViews>
  <sheets>
    <sheet name="7мальчики" sheetId="9" r:id="rId1"/>
    <sheet name="8мальчики" sheetId="6" r:id="rId2"/>
  </sheets>
  <definedNames>
    <definedName name="_xlnm._FilterDatabase" localSheetId="0" hidden="1">'7мальчики'!$B$5:$M$22</definedName>
    <definedName name="_xlnm._FilterDatabase" localSheetId="1" hidden="1">'8мальчики'!$B$5:$M$35</definedName>
  </definedNames>
  <calcPr calcId="125725"/>
</workbook>
</file>

<file path=xl/calcChain.xml><?xml version="1.0" encoding="utf-8"?>
<calcChain xmlns="http://schemas.openxmlformats.org/spreadsheetml/2006/main">
  <c r="O7" i="9"/>
  <c r="G11" s="1"/>
  <c r="Q7"/>
  <c r="I11" s="1"/>
  <c r="S7"/>
  <c r="K11" s="1"/>
  <c r="L11" l="1"/>
  <c r="M11" s="1"/>
  <c r="G13"/>
  <c r="S7" i="6"/>
  <c r="Q7"/>
  <c r="O7"/>
  <c r="I24" l="1"/>
  <c r="I35"/>
  <c r="I12"/>
  <c r="I13"/>
  <c r="I11"/>
  <c r="I21"/>
  <c r="I7"/>
  <c r="I26"/>
  <c r="I8"/>
  <c r="I34"/>
  <c r="G21"/>
  <c r="G24"/>
  <c r="G8"/>
  <c r="G7"/>
  <c r="G11"/>
  <c r="G34"/>
  <c r="G13"/>
  <c r="G26"/>
  <c r="G35"/>
  <c r="G12"/>
  <c r="K26"/>
  <c r="K34"/>
  <c r="K35"/>
  <c r="K12"/>
  <c r="K24"/>
  <c r="K21"/>
  <c r="K11"/>
  <c r="K8"/>
  <c r="K7"/>
  <c r="K13"/>
  <c r="G33"/>
  <c r="I23"/>
  <c r="G18"/>
  <c r="G31"/>
  <c r="G22"/>
  <c r="G20"/>
  <c r="G19"/>
  <c r="G29"/>
  <c r="G27"/>
  <c r="G9"/>
  <c r="G30"/>
  <c r="G14"/>
  <c r="G32"/>
  <c r="G25"/>
  <c r="I21" i="9"/>
  <c r="I12"/>
  <c r="I7"/>
  <c r="I14"/>
  <c r="I15"/>
  <c r="I8"/>
  <c r="I19"/>
  <c r="I16"/>
  <c r="K18" i="6"/>
  <c r="K27"/>
  <c r="K32"/>
  <c r="K28"/>
  <c r="K30"/>
  <c r="K10"/>
  <c r="K22"/>
  <c r="K33"/>
  <c r="K29"/>
  <c r="K15"/>
  <c r="K14"/>
  <c r="K23"/>
  <c r="K25"/>
  <c r="K17"/>
  <c r="K9"/>
  <c r="K19"/>
  <c r="K20"/>
  <c r="K31"/>
  <c r="I18"/>
  <c r="I29"/>
  <c r="I16"/>
  <c r="I10"/>
  <c r="I31"/>
  <c r="I20"/>
  <c r="I17"/>
  <c r="I25"/>
  <c r="I19"/>
  <c r="I15"/>
  <c r="I28"/>
  <c r="I27"/>
  <c r="I32"/>
  <c r="I33"/>
  <c r="I14"/>
  <c r="I30"/>
  <c r="I9"/>
  <c r="I22"/>
  <c r="G23"/>
  <c r="G15"/>
  <c r="G16"/>
  <c r="K9" i="9"/>
  <c r="K18"/>
  <c r="K10"/>
  <c r="K8"/>
  <c r="K16"/>
  <c r="K12"/>
  <c r="K7"/>
  <c r="K14"/>
  <c r="K19"/>
  <c r="K20"/>
  <c r="K15"/>
  <c r="K17"/>
  <c r="K22"/>
  <c r="K21"/>
  <c r="K13"/>
  <c r="I20"/>
  <c r="I9"/>
  <c r="I10"/>
  <c r="I17"/>
  <c r="I13"/>
  <c r="I22"/>
  <c r="I18"/>
  <c r="G22"/>
  <c r="G14"/>
  <c r="G19"/>
  <c r="G10"/>
  <c r="G15"/>
  <c r="G17"/>
  <c r="G20"/>
  <c r="G12"/>
  <c r="G8"/>
  <c r="G7"/>
  <c r="G18"/>
  <c r="G9"/>
  <c r="G21"/>
  <c r="G16"/>
  <c r="G17" i="6"/>
  <c r="K16"/>
  <c r="G10"/>
  <c r="G28"/>
  <c r="L8" l="1"/>
  <c r="M8" s="1"/>
  <c r="L24"/>
  <c r="M24" s="1"/>
  <c r="L35"/>
  <c r="M35" s="1"/>
  <c r="L11"/>
  <c r="M11" s="1"/>
  <c r="L12"/>
  <c r="M12" s="1"/>
  <c r="L7"/>
  <c r="M7" s="1"/>
  <c r="L26"/>
  <c r="M26" s="1"/>
  <c r="L13"/>
  <c r="M13" s="1"/>
  <c r="L21"/>
  <c r="M21" s="1"/>
  <c r="L34"/>
  <c r="M34" s="1"/>
  <c r="L33"/>
  <c r="M33" s="1"/>
  <c r="L29"/>
  <c r="M29" s="1"/>
  <c r="L31"/>
  <c r="M31" s="1"/>
  <c r="L25"/>
  <c r="M25" s="1"/>
  <c r="L9"/>
  <c r="M9" s="1"/>
  <c r="L32"/>
  <c r="M32" s="1"/>
  <c r="L19"/>
  <c r="M19" s="1"/>
  <c r="L18"/>
  <c r="M18" s="1"/>
  <c r="L16"/>
  <c r="M16" s="1"/>
  <c r="L30"/>
  <c r="M30" s="1"/>
  <c r="L27"/>
  <c r="M27" s="1"/>
  <c r="L13" i="9"/>
  <c r="M13" s="1"/>
  <c r="L8"/>
  <c r="M8" s="1"/>
  <c r="L19"/>
  <c r="M19" s="1"/>
  <c r="L16"/>
  <c r="M16" s="1"/>
  <c r="L17" i="6"/>
  <c r="M17" s="1"/>
  <c r="L23"/>
  <c r="M23" s="1"/>
  <c r="L22"/>
  <c r="M22" s="1"/>
  <c r="L20"/>
  <c r="M20" s="1"/>
  <c r="L28"/>
  <c r="M28" s="1"/>
  <c r="L14"/>
  <c r="M14" s="1"/>
  <c r="L10"/>
  <c r="M10" s="1"/>
  <c r="L15"/>
  <c r="M15" s="1"/>
  <c r="L20" i="9"/>
  <c r="M20" s="1"/>
  <c r="L7"/>
  <c r="M7" s="1"/>
  <c r="L21"/>
  <c r="M21" s="1"/>
  <c r="L12"/>
  <c r="M12" s="1"/>
  <c r="L15"/>
  <c r="M15" s="1"/>
  <c r="L14"/>
  <c r="M14" s="1"/>
  <c r="L18"/>
  <c r="M18" s="1"/>
  <c r="L9"/>
  <c r="M9" s="1"/>
  <c r="L17"/>
  <c r="M17" s="1"/>
  <c r="L10"/>
  <c r="M10" s="1"/>
  <c r="L22"/>
  <c r="M22" s="1"/>
</calcChain>
</file>

<file path=xl/sharedStrings.xml><?xml version="1.0" encoding="utf-8"?>
<sst xmlns="http://schemas.openxmlformats.org/spreadsheetml/2006/main" count="221" uniqueCount="120">
  <si>
    <t>№</t>
  </si>
  <si>
    <t>ФИО участника (полностью)</t>
  </si>
  <si>
    <t>Дата рождения</t>
  </si>
  <si>
    <t>Образовательное учреждение</t>
  </si>
  <si>
    <t>Фамилия, имя, отчество учителя (полностью)</t>
  </si>
  <si>
    <t>ПРОТОКОЛ</t>
  </si>
  <si>
    <t>Буваева Саглара Очир-Горяевна</t>
  </si>
  <si>
    <t>Соловьева Светлана Николаевна</t>
  </si>
  <si>
    <t>Шургучиева Нина Андреевна</t>
  </si>
  <si>
    <t xml:space="preserve">ПРОТОКОЛ </t>
  </si>
  <si>
    <t>Пастарнаков Виталий Анатольевич</t>
  </si>
  <si>
    <t>Цац-Манджиев Артур Валерьевич</t>
  </si>
  <si>
    <t>Шулаев Олег Владимирович</t>
  </si>
  <si>
    <t>Костиков Очир Алексеевич</t>
  </si>
  <si>
    <t>Коростылева Анжелика Георгиевна</t>
  </si>
  <si>
    <t>Лялин Эрдни Николаевич</t>
  </si>
  <si>
    <t>МБОУ "РНГ"</t>
  </si>
  <si>
    <t>МБОУ "СОШ № 10"</t>
  </si>
  <si>
    <t>МБОУ "ЭКГ"</t>
  </si>
  <si>
    <t>МБОУ "СОШ № 21"</t>
  </si>
  <si>
    <t>ФИО участника                                                   (полностью)</t>
  </si>
  <si>
    <t>Всего баллов</t>
  </si>
  <si>
    <t>Процент выполнения</t>
  </si>
  <si>
    <t>Результат</t>
  </si>
  <si>
    <t>Балл</t>
  </si>
  <si>
    <t>МБОУ "СОШ №20"</t>
  </si>
  <si>
    <t>Теоретико-методический  тур  (мах 20 б.)</t>
  </si>
  <si>
    <t>Практика № 1 (акробатика)          (мах 40 б.)</t>
  </si>
  <si>
    <t>Практика № 2 (баскетбол)                 (мах 40 б.)</t>
  </si>
  <si>
    <t>ТЕОРИЯ</t>
  </si>
  <si>
    <t>АКРОБАТИКА</t>
  </si>
  <si>
    <t>БАСКЕТБОЛ</t>
  </si>
  <si>
    <t>Кол баллов</t>
  </si>
  <si>
    <t>Бурлаков Николай Владимирович</t>
  </si>
  <si>
    <t>Манджиев Айгур Николаевич</t>
  </si>
  <si>
    <t>Члены жюри: _____________</t>
  </si>
  <si>
    <t>МБОУ "СОШ№12"</t>
  </si>
  <si>
    <t>Волосников Артем Александрович</t>
  </si>
  <si>
    <t>Немгиров Арсений Саналович</t>
  </si>
  <si>
    <t>Эрднеев Александр Арлтанович</t>
  </si>
  <si>
    <t>Яшкаев Александр Дмитриевич</t>
  </si>
  <si>
    <t>Кандруев Ильдияр  Анатольевич</t>
  </si>
  <si>
    <t>МБОУ "ЭМГ"</t>
  </si>
  <si>
    <t>Болеева Сувсана Васильевна</t>
  </si>
  <si>
    <t>Поляков  Ангир Валерьевич</t>
  </si>
  <si>
    <t>Забашта Дмитрий Алексеевич</t>
  </si>
  <si>
    <t>МБОУ "СОШ№2"</t>
  </si>
  <si>
    <t>Гатцынов Джиргал Убушаевич</t>
  </si>
  <si>
    <t>Канаматов Давид Денисович</t>
  </si>
  <si>
    <t>Мацаков Церен Олегович</t>
  </si>
  <si>
    <t>Бадмаев Санал Юрьевич</t>
  </si>
  <si>
    <t>Алиев Довлат Фазильевич</t>
  </si>
  <si>
    <t>Соятиев Баатр Артурович</t>
  </si>
  <si>
    <t>Курдюков Елисей Михайлович</t>
  </si>
  <si>
    <t>Ходеев Евгений Бадмаевич</t>
  </si>
  <si>
    <t>Эрдниев Санджи Олегович</t>
  </si>
  <si>
    <t>Доржиев Доржи Андреевич</t>
  </si>
  <si>
    <t>Очиров Владимир Саналович</t>
  </si>
  <si>
    <t>МБОУ СОШ № 18</t>
  </si>
  <si>
    <t>Молотков Эльвег Саналович</t>
  </si>
  <si>
    <t>Расстрига Елена Анатольевна</t>
  </si>
  <si>
    <t>Москвин Артем Андреевич</t>
  </si>
  <si>
    <t>Тюрбеев Алдар Артурович</t>
  </si>
  <si>
    <t>Горяев Эрдне Юрьевич</t>
  </si>
  <si>
    <t>МБОУ СОШ №3</t>
  </si>
  <si>
    <t>Ниджляев Александр Николаевич</t>
  </si>
  <si>
    <t>МБОУ СОШ № 3</t>
  </si>
  <si>
    <t>Убушаев Николай Дмитриевич</t>
  </si>
  <si>
    <t>Горяев  Руслан  Витальевич</t>
  </si>
  <si>
    <t>Бадма-Гаряев Геннадий Иванович</t>
  </si>
  <si>
    <t>Сусаров  Муслим Мурсалинович</t>
  </si>
  <si>
    <t>Тодаев Данзан  Сарангович</t>
  </si>
  <si>
    <t>МБОУ "Элистинский лицей"</t>
  </si>
  <si>
    <t>Лиджиев Артур Михайлович</t>
  </si>
  <si>
    <t>Бадмаев Данзан Саналович</t>
  </si>
  <si>
    <t>Боржиков Баир Мергенович</t>
  </si>
  <si>
    <t>Бадмаев Савр Очирович</t>
  </si>
  <si>
    <t>Лялин Константин Наранович</t>
  </si>
  <si>
    <t>МБОУ "СОШ №4"</t>
  </si>
  <si>
    <t>Нуглаев Борис Сананович</t>
  </si>
  <si>
    <t>Лалетин Глеб Николаевич</t>
  </si>
  <si>
    <t>Бадмаев Бадма Николаевич</t>
  </si>
  <si>
    <t>Болданов Данзан Дмитриевич</t>
  </si>
  <si>
    <t>МБОУ "СОШ № 15"</t>
  </si>
  <si>
    <t>Андронов Виктор Владимирович</t>
  </si>
  <si>
    <t>Жежеря Вадим Валентинович</t>
  </si>
  <si>
    <t>МБОУ "СОШ 21"</t>
  </si>
  <si>
    <t>Чучаев Виталий Денисович</t>
  </si>
  <si>
    <t>Бивеев Савр Санджиевич</t>
  </si>
  <si>
    <t>Тюрбеев Владислав Олегович</t>
  </si>
  <si>
    <t>Хулхачиев Хонгор Вячеславович</t>
  </si>
  <si>
    <t>Курносов Герман Денисович</t>
  </si>
  <si>
    <t>Лященко Кирилл Александрович</t>
  </si>
  <si>
    <t>Саранов Тенгир Николаевич</t>
  </si>
  <si>
    <t>Годжаев Вячеслав Вадимович</t>
  </si>
  <si>
    <t>Хулхачиев Адучи Артемович</t>
  </si>
  <si>
    <t>Цой Альберт Князевич</t>
  </si>
  <si>
    <t>Попов Денис Евгеньевич</t>
  </si>
  <si>
    <t>Халгаев Данил Александрович</t>
  </si>
  <si>
    <t>МБОУ "СОШ № 4"</t>
  </si>
  <si>
    <t>МБОУ "СОШ № 17" .</t>
  </si>
  <si>
    <t xml:space="preserve">МБОУ "СОШ № 17" </t>
  </si>
  <si>
    <t>/Нимгирова Г.И./</t>
  </si>
  <si>
    <t>/Бамбаева Л.Л./</t>
  </si>
  <si>
    <t>Теоретико-методический  тур  (мах 40 б.)</t>
  </si>
  <si>
    <t>Максимальный балл -      100                                                                                       Дата проведения "9" декабря  2020 г.</t>
  </si>
  <si>
    <t>муниципального этапа Всероссийской олимпиады школьников 2020-2021уч. год    Физическая культура 7 класс (мальчики)</t>
  </si>
  <si>
    <t>муниципального этапа Всероссийской олимпиады школьников 2020-2021 уч. год    Физическая культура  8  класс (мальчики)</t>
  </si>
  <si>
    <t>Максимальный балл -        100                                                                                      Дата проведения "9" декабря  2020 г.</t>
  </si>
  <si>
    <t>/Гаряджиева Е.В./</t>
  </si>
  <si>
    <t>Магамедов Магомед Шамильевич</t>
  </si>
  <si>
    <t>Председатель жюри: ________</t>
  </si>
  <si>
    <t>/Арылов П.Д./</t>
  </si>
  <si>
    <t xml:space="preserve"> ______________________</t>
  </si>
  <si>
    <t>/Читинова Н.В./</t>
  </si>
  <si>
    <t>/Ефимова Е.В./</t>
  </si>
  <si>
    <t>/Ходеев Е.Б./</t>
  </si>
  <si>
    <t>/Пастарнаков В.А./</t>
  </si>
  <si>
    <t>/Хургучиева Н.А./</t>
  </si>
  <si>
    <t>/Шулаев О.В./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</si>
</sst>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1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Arial Cyr"/>
      <charset val="204"/>
    </font>
    <font>
      <sz val="10"/>
      <color theme="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3" fillId="0" borderId="1" xfId="0" applyFont="1" applyBorder="1" applyAlignment="1">
      <alignment wrapText="1"/>
    </xf>
    <xf numFmtId="14" fontId="3" fillId="0" borderId="1" xfId="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left" wrapText="1"/>
    </xf>
    <xf numFmtId="14" fontId="3" fillId="0" borderId="1" xfId="0" applyNumberFormat="1" applyFont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14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0" fillId="0" borderId="1" xfId="0" applyFont="1" applyBorder="1"/>
    <xf numFmtId="0" fontId="3" fillId="0" borderId="2" xfId="0" applyFont="1" applyBorder="1" applyAlignment="1">
      <alignment horizontal="left"/>
    </xf>
    <xf numFmtId="0" fontId="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14" fontId="3" fillId="0" borderId="1" xfId="0" applyNumberFormat="1" applyFont="1" applyBorder="1" applyAlignment="1">
      <alignment horizontal="left" vertical="center"/>
    </xf>
    <xf numFmtId="0" fontId="0" fillId="0" borderId="0" xfId="0" applyBorder="1"/>
    <xf numFmtId="0" fontId="0" fillId="0" borderId="0" xfId="0" applyFont="1" applyBorder="1"/>
    <xf numFmtId="0" fontId="3" fillId="0" borderId="1" xfId="0" applyFont="1" applyBorder="1" applyAlignment="1">
      <alignment horizontal="center" vertical="top" wrapText="1"/>
    </xf>
    <xf numFmtId="0" fontId="0" fillId="0" borderId="1" xfId="0" applyBorder="1"/>
    <xf numFmtId="0" fontId="3" fillId="2" borderId="1" xfId="0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vertical="center"/>
    </xf>
    <xf numFmtId="0" fontId="0" fillId="0" borderId="1" xfId="0" applyBorder="1" applyAlignment="1"/>
    <xf numFmtId="164" fontId="0" fillId="2" borderId="1" xfId="0" applyNumberFormat="1" applyFill="1" applyBorder="1" applyAlignment="1"/>
    <xf numFmtId="164" fontId="0" fillId="0" borderId="1" xfId="0" applyNumberFormat="1" applyBorder="1" applyAlignment="1"/>
    <xf numFmtId="0" fontId="3" fillId="0" borderId="1" xfId="0" applyFont="1" applyBorder="1" applyAlignment="1"/>
    <xf numFmtId="0" fontId="0" fillId="0" borderId="1" xfId="0" applyFont="1" applyBorder="1" applyAlignment="1"/>
    <xf numFmtId="0" fontId="4" fillId="0" borderId="1" xfId="0" applyFont="1" applyFill="1" applyBorder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>
      <alignment wrapText="1"/>
    </xf>
    <xf numFmtId="14" fontId="0" fillId="0" borderId="0" xfId="0" applyNumberFormat="1"/>
    <xf numFmtId="0" fontId="3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wrapText="1"/>
    </xf>
    <xf numFmtId="0" fontId="0" fillId="0" borderId="1" xfId="0" applyFill="1" applyBorder="1" applyAlignment="1"/>
    <xf numFmtId="0" fontId="3" fillId="0" borderId="2" xfId="0" applyFont="1" applyBorder="1" applyAlignment="1">
      <alignment horizontal="left" wrapText="1"/>
    </xf>
    <xf numFmtId="14" fontId="0" fillId="0" borderId="1" xfId="0" applyNumberFormat="1" applyBorder="1"/>
    <xf numFmtId="164" fontId="3" fillId="0" borderId="1" xfId="0" applyNumberFormat="1" applyFont="1" applyFill="1" applyBorder="1" applyAlignment="1"/>
    <xf numFmtId="165" fontId="5" fillId="0" borderId="1" xfId="1" applyNumberFormat="1" applyFont="1" applyBorder="1" applyAlignment="1"/>
    <xf numFmtId="165" fontId="5" fillId="0" borderId="1" xfId="1" applyNumberFormat="1" applyFont="1" applyBorder="1" applyAlignment="1">
      <alignment horizontal="center"/>
    </xf>
    <xf numFmtId="0" fontId="0" fillId="3" borderId="0" xfId="0" applyFill="1"/>
    <xf numFmtId="164" fontId="3" fillId="3" borderId="0" xfId="0" applyNumberFormat="1" applyFont="1" applyFill="1" applyBorder="1" applyAlignment="1">
      <alignment vertical="center"/>
    </xf>
    <xf numFmtId="164" fontId="0" fillId="3" borderId="0" xfId="0" applyNumberFormat="1" applyFill="1" applyBorder="1" applyAlignment="1"/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wrapText="1"/>
    </xf>
    <xf numFmtId="164" fontId="0" fillId="0" borderId="1" xfId="0" applyNumberFormat="1" applyFill="1" applyBorder="1" applyAlignment="1"/>
    <xf numFmtId="2" fontId="0" fillId="0" borderId="1" xfId="0" applyNumberFormat="1" applyFill="1" applyBorder="1" applyAlignment="1"/>
    <xf numFmtId="165" fontId="0" fillId="0" borderId="1" xfId="1" applyNumberFormat="1" applyFont="1" applyFill="1" applyBorder="1" applyAlignment="1"/>
    <xf numFmtId="165" fontId="5" fillId="0" borderId="1" xfId="1" applyNumberFormat="1" applyFont="1" applyFill="1" applyBorder="1" applyAlignment="1"/>
    <xf numFmtId="0" fontId="3" fillId="0" borderId="1" xfId="0" applyFont="1" applyFill="1" applyBorder="1" applyAlignment="1"/>
    <xf numFmtId="0" fontId="0" fillId="0" borderId="1" xfId="0" applyFill="1" applyBorder="1" applyAlignment="1">
      <alignment wrapText="1"/>
    </xf>
    <xf numFmtId="164" fontId="4" fillId="0" borderId="1" xfId="0" applyNumberFormat="1" applyFont="1" applyFill="1" applyBorder="1" applyAlignment="1">
      <alignment wrapText="1"/>
    </xf>
    <xf numFmtId="0" fontId="0" fillId="0" borderId="1" xfId="0" applyFont="1" applyFill="1" applyBorder="1" applyAlignment="1"/>
    <xf numFmtId="164" fontId="0" fillId="0" borderId="1" xfId="0" applyNumberFormat="1" applyFont="1" applyFill="1" applyBorder="1" applyAlignment="1"/>
    <xf numFmtId="164" fontId="3" fillId="0" borderId="1" xfId="0" applyNumberFormat="1" applyFont="1" applyFill="1" applyBorder="1" applyAlignment="1">
      <alignment vertical="center" wrapText="1"/>
    </xf>
    <xf numFmtId="0" fontId="3" fillId="0" borderId="6" xfId="0" applyFont="1" applyBorder="1" applyAlignment="1">
      <alignment horizontal="left" wrapText="1"/>
    </xf>
    <xf numFmtId="0" fontId="3" fillId="3" borderId="1" xfId="0" applyFont="1" applyFill="1" applyBorder="1" applyAlignment="1"/>
    <xf numFmtId="0" fontId="3" fillId="3" borderId="1" xfId="0" applyFont="1" applyFill="1" applyBorder="1" applyAlignment="1">
      <alignment vertical="center" wrapText="1"/>
    </xf>
    <xf numFmtId="0" fontId="0" fillId="3" borderId="1" xfId="0" applyFill="1" applyBorder="1" applyAlignment="1"/>
    <xf numFmtId="0" fontId="3" fillId="0" borderId="1" xfId="0" applyFont="1" applyBorder="1"/>
    <xf numFmtId="14" fontId="3" fillId="0" borderId="1" xfId="0" applyNumberFormat="1" applyFont="1" applyBorder="1"/>
    <xf numFmtId="0" fontId="0" fillId="0" borderId="1" xfId="0" applyFill="1" applyBorder="1"/>
    <xf numFmtId="0" fontId="6" fillId="0" borderId="0" xfId="0" applyFont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7" fillId="0" borderId="0" xfId="0" applyFont="1" applyAlignment="1">
      <alignment horizontal="left"/>
    </xf>
    <xf numFmtId="165" fontId="5" fillId="0" borderId="1" xfId="1" applyNumberFormat="1" applyFont="1" applyFill="1" applyBorder="1" applyAlignment="1">
      <alignment horizontal="center"/>
    </xf>
    <xf numFmtId="0" fontId="8" fillId="0" borderId="1" xfId="0" applyFont="1" applyBorder="1"/>
    <xf numFmtId="0" fontId="6" fillId="0" borderId="0" xfId="0" applyFont="1" applyAlignment="1">
      <alignment horizontal="left"/>
    </xf>
    <xf numFmtId="14" fontId="6" fillId="0" borderId="0" xfId="0" applyNumberFormat="1" applyFont="1" applyBorder="1" applyAlignment="1">
      <alignment horizontal="left"/>
    </xf>
    <xf numFmtId="0" fontId="6" fillId="0" borderId="0" xfId="0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9" fillId="3" borderId="0" xfId="0" applyFont="1" applyFill="1" applyBorder="1"/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left"/>
    </xf>
    <xf numFmtId="0" fontId="0" fillId="0" borderId="1" xfId="0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H35"/>
  <sheetViews>
    <sheetView tabSelected="1" topLeftCell="A34" zoomScale="90" zoomScaleNormal="90" workbookViewId="0">
      <selection activeCell="F23" sqref="F23"/>
    </sheetView>
  </sheetViews>
  <sheetFormatPr defaultRowHeight="12.75"/>
  <cols>
    <col min="1" max="1" width="4" customWidth="1"/>
    <col min="2" max="2" width="31.28515625" customWidth="1"/>
    <col min="3" max="3" width="10.7109375" customWidth="1"/>
    <col min="4" max="4" width="18.5703125" customWidth="1"/>
    <col min="5" max="5" width="30.5703125" customWidth="1"/>
    <col min="8" max="8" width="8.85546875" customWidth="1"/>
  </cols>
  <sheetData>
    <row r="1" spans="1:19">
      <c r="A1" s="79" t="s">
        <v>5</v>
      </c>
      <c r="B1" s="79"/>
      <c r="C1" s="79"/>
      <c r="D1" s="79"/>
      <c r="E1" s="79"/>
      <c r="F1" s="79"/>
      <c r="G1" s="79"/>
      <c r="H1" s="79"/>
    </row>
    <row r="2" spans="1:19">
      <c r="A2" s="79" t="s">
        <v>106</v>
      </c>
      <c r="B2" s="79"/>
      <c r="C2" s="79"/>
      <c r="D2" s="79"/>
      <c r="E2" s="79"/>
      <c r="F2" s="79"/>
      <c r="G2" s="79"/>
      <c r="H2" s="79"/>
    </row>
    <row r="3" spans="1:19">
      <c r="A3" s="79" t="s">
        <v>105</v>
      </c>
      <c r="B3" s="79"/>
      <c r="C3" s="79"/>
      <c r="D3" s="79"/>
      <c r="E3" s="79"/>
      <c r="F3" s="79"/>
      <c r="G3" s="79"/>
      <c r="H3" s="79"/>
    </row>
    <row r="4" spans="1:19">
      <c r="A4" s="3"/>
      <c r="B4" s="3"/>
      <c r="C4" s="3"/>
      <c r="D4" s="3"/>
      <c r="E4" s="3"/>
      <c r="F4" s="3"/>
      <c r="G4" s="3"/>
      <c r="H4" s="3"/>
      <c r="N4" s="88"/>
      <c r="O4" s="88"/>
      <c r="P4" s="88"/>
      <c r="Q4" s="88"/>
      <c r="R4" s="88"/>
      <c r="S4" s="88"/>
    </row>
    <row r="5" spans="1:19" ht="39.75" customHeight="1">
      <c r="A5" s="80" t="s">
        <v>0</v>
      </c>
      <c r="B5" s="82" t="s">
        <v>20</v>
      </c>
      <c r="C5" s="82" t="s">
        <v>2</v>
      </c>
      <c r="D5" s="82" t="s">
        <v>3</v>
      </c>
      <c r="E5" s="82" t="s">
        <v>4</v>
      </c>
      <c r="F5" s="84" t="s">
        <v>26</v>
      </c>
      <c r="G5" s="85"/>
      <c r="H5" s="84" t="s">
        <v>27</v>
      </c>
      <c r="I5" s="85"/>
      <c r="J5" s="84" t="s">
        <v>28</v>
      </c>
      <c r="K5" s="85"/>
      <c r="L5" s="91" t="s">
        <v>21</v>
      </c>
      <c r="M5" s="91" t="s">
        <v>22</v>
      </c>
      <c r="N5" s="89" t="s">
        <v>29</v>
      </c>
      <c r="O5" s="89"/>
      <c r="P5" s="89" t="s">
        <v>30</v>
      </c>
      <c r="Q5" s="89"/>
      <c r="R5" s="89" t="s">
        <v>31</v>
      </c>
      <c r="S5" s="89"/>
    </row>
    <row r="6" spans="1:19" ht="38.25" customHeight="1">
      <c r="A6" s="81"/>
      <c r="B6" s="83"/>
      <c r="C6" s="83"/>
      <c r="D6" s="83"/>
      <c r="E6" s="83"/>
      <c r="F6" s="21" t="s">
        <v>23</v>
      </c>
      <c r="G6" s="23" t="s">
        <v>24</v>
      </c>
      <c r="H6" s="21" t="s">
        <v>23</v>
      </c>
      <c r="I6" s="23" t="s">
        <v>24</v>
      </c>
      <c r="J6" s="21" t="s">
        <v>23</v>
      </c>
      <c r="K6" s="23" t="s">
        <v>24</v>
      </c>
      <c r="L6" s="91"/>
      <c r="M6" s="91"/>
      <c r="N6" s="88" t="s">
        <v>32</v>
      </c>
      <c r="O6" s="88">
        <v>20</v>
      </c>
      <c r="P6" s="88"/>
      <c r="Q6" s="88">
        <v>40</v>
      </c>
      <c r="R6" s="88"/>
      <c r="S6" s="88">
        <v>40</v>
      </c>
    </row>
    <row r="7" spans="1:19" ht="12" customHeight="1">
      <c r="A7" s="4">
        <v>1</v>
      </c>
      <c r="B7" s="11" t="s">
        <v>56</v>
      </c>
      <c r="C7" s="12">
        <v>39349</v>
      </c>
      <c r="D7" s="11" t="s">
        <v>25</v>
      </c>
      <c r="E7" s="51" t="s">
        <v>8</v>
      </c>
      <c r="F7" s="28">
        <v>29</v>
      </c>
      <c r="G7" s="24">
        <f t="shared" ref="G7:G22" si="0">$O$6*F7/$O$7</f>
        <v>15.263157894736842</v>
      </c>
      <c r="H7" s="36">
        <v>10</v>
      </c>
      <c r="I7" s="26">
        <f t="shared" ref="I7:I22" si="1">$Q$6*H7/$Q$7</f>
        <v>40</v>
      </c>
      <c r="J7" s="25">
        <v>36.119999999999997</v>
      </c>
      <c r="K7" s="26">
        <f t="shared" ref="K7:K22" si="2">($S$6*$S$7)/J7</f>
        <v>37.940199335548172</v>
      </c>
      <c r="L7" s="27">
        <f t="shared" ref="L7:L22" si="3">G7+I7+K7</f>
        <v>93.203357230285008</v>
      </c>
      <c r="M7" s="46">
        <f t="shared" ref="M7:M22" si="4">L7/100</f>
        <v>0.93203357230285011</v>
      </c>
      <c r="N7" s="88"/>
      <c r="O7" s="88">
        <f>LARGE(F7:F22,1)</f>
        <v>38</v>
      </c>
      <c r="P7" s="88"/>
      <c r="Q7" s="88">
        <f>LARGE(H7:H22,1)</f>
        <v>10</v>
      </c>
      <c r="R7" s="88"/>
      <c r="S7" s="88">
        <f>SMALL(J7:J22,1)</f>
        <v>34.26</v>
      </c>
    </row>
    <row r="8" spans="1:19">
      <c r="A8" s="4">
        <v>2</v>
      </c>
      <c r="B8" s="5" t="s">
        <v>53</v>
      </c>
      <c r="C8" s="8">
        <v>39534</v>
      </c>
      <c r="D8" s="5" t="s">
        <v>19</v>
      </c>
      <c r="E8" s="43" t="s">
        <v>54</v>
      </c>
      <c r="F8" s="34">
        <v>27</v>
      </c>
      <c r="G8" s="24">
        <f t="shared" si="0"/>
        <v>14.210526315789474</v>
      </c>
      <c r="H8" s="37">
        <v>9.5</v>
      </c>
      <c r="I8" s="26">
        <f t="shared" si="1"/>
        <v>38</v>
      </c>
      <c r="J8" s="42">
        <v>34.630000000000003</v>
      </c>
      <c r="K8" s="26">
        <f t="shared" si="2"/>
        <v>39.57262489171238</v>
      </c>
      <c r="L8" s="54">
        <f t="shared" si="3"/>
        <v>91.783151207501845</v>
      </c>
      <c r="M8" s="57">
        <f t="shared" si="4"/>
        <v>0.91783151207501845</v>
      </c>
      <c r="N8" s="88"/>
      <c r="O8" s="88"/>
      <c r="P8" s="88"/>
      <c r="Q8" s="88"/>
      <c r="R8" s="88"/>
      <c r="S8" s="88"/>
    </row>
    <row r="9" spans="1:19">
      <c r="A9" s="4">
        <v>3</v>
      </c>
      <c r="B9" s="5" t="s">
        <v>55</v>
      </c>
      <c r="C9" s="8">
        <v>39403</v>
      </c>
      <c r="D9" s="5" t="s">
        <v>19</v>
      </c>
      <c r="E9" s="43" t="s">
        <v>54</v>
      </c>
      <c r="F9" s="1">
        <v>20</v>
      </c>
      <c r="G9" s="24">
        <f t="shared" si="0"/>
        <v>10.526315789473685</v>
      </c>
      <c r="H9" s="35">
        <v>10</v>
      </c>
      <c r="I9" s="26">
        <f t="shared" si="1"/>
        <v>40</v>
      </c>
      <c r="J9" s="25">
        <v>38.42</v>
      </c>
      <c r="K9" s="26">
        <f t="shared" si="2"/>
        <v>35.668922436231128</v>
      </c>
      <c r="L9" s="27">
        <f t="shared" si="3"/>
        <v>86.195238225704813</v>
      </c>
      <c r="M9" s="46">
        <f t="shared" si="4"/>
        <v>0.86195238225704818</v>
      </c>
      <c r="N9" s="88"/>
      <c r="O9" s="88"/>
      <c r="P9" s="88"/>
      <c r="Q9" s="88"/>
      <c r="R9" s="88"/>
      <c r="S9" s="88"/>
    </row>
    <row r="10" spans="1:19" ht="14.1" customHeight="1">
      <c r="A10" s="4">
        <v>4</v>
      </c>
      <c r="B10" s="5" t="s">
        <v>50</v>
      </c>
      <c r="C10" s="2">
        <v>39570</v>
      </c>
      <c r="D10" s="5" t="s">
        <v>101</v>
      </c>
      <c r="E10" s="43" t="s">
        <v>49</v>
      </c>
      <c r="F10" s="58">
        <v>26</v>
      </c>
      <c r="G10" s="24">
        <f t="shared" si="0"/>
        <v>13.684210526315789</v>
      </c>
      <c r="H10" s="45">
        <v>9.5</v>
      </c>
      <c r="I10" s="26">
        <f t="shared" si="1"/>
        <v>38</v>
      </c>
      <c r="J10" s="42">
        <v>46.7</v>
      </c>
      <c r="K10" s="26">
        <f t="shared" si="2"/>
        <v>29.344753747323335</v>
      </c>
      <c r="L10" s="54">
        <f t="shared" si="3"/>
        <v>81.028964273639119</v>
      </c>
      <c r="M10" s="57">
        <f t="shared" si="4"/>
        <v>0.81028964273639115</v>
      </c>
      <c r="N10" s="88"/>
      <c r="O10" s="88"/>
      <c r="P10" s="88"/>
      <c r="Q10" s="88"/>
      <c r="R10" s="88"/>
      <c r="S10" s="88"/>
    </row>
    <row r="11" spans="1:19" ht="13.5" thickBot="1">
      <c r="A11" s="4">
        <v>5</v>
      </c>
      <c r="B11" s="11" t="s">
        <v>57</v>
      </c>
      <c r="C11" s="12">
        <v>39401</v>
      </c>
      <c r="D11" s="11" t="s">
        <v>25</v>
      </c>
      <c r="E11" s="51" t="s">
        <v>13</v>
      </c>
      <c r="F11" s="34">
        <v>38</v>
      </c>
      <c r="G11" s="24">
        <f t="shared" si="0"/>
        <v>20</v>
      </c>
      <c r="H11" s="37">
        <v>6</v>
      </c>
      <c r="I11" s="26">
        <f t="shared" si="1"/>
        <v>24</v>
      </c>
      <c r="J11" s="55">
        <v>37.200000000000003</v>
      </c>
      <c r="K11" s="26">
        <f t="shared" si="2"/>
        <v>36.838709677419345</v>
      </c>
      <c r="L11" s="54">
        <f t="shared" si="3"/>
        <v>80.838709677419345</v>
      </c>
      <c r="M11" s="56">
        <f t="shared" si="4"/>
        <v>0.8083870967741934</v>
      </c>
      <c r="N11" s="88"/>
      <c r="O11" s="88"/>
      <c r="P11" s="88"/>
      <c r="Q11" s="88"/>
      <c r="R11" s="88"/>
      <c r="S11" s="88"/>
    </row>
    <row r="12" spans="1:19" ht="14.1" customHeight="1" thickBot="1">
      <c r="A12" s="4">
        <v>6</v>
      </c>
      <c r="B12" s="5" t="s">
        <v>45</v>
      </c>
      <c r="C12" s="8">
        <v>39221</v>
      </c>
      <c r="D12" s="5" t="s">
        <v>46</v>
      </c>
      <c r="E12" s="64" t="s">
        <v>10</v>
      </c>
      <c r="F12" s="58">
        <v>16</v>
      </c>
      <c r="G12" s="24">
        <f t="shared" si="0"/>
        <v>8.4210526315789469</v>
      </c>
      <c r="H12" s="45">
        <v>10</v>
      </c>
      <c r="I12" s="26">
        <f t="shared" si="1"/>
        <v>40</v>
      </c>
      <c r="J12" s="42">
        <v>42.4</v>
      </c>
      <c r="K12" s="26">
        <f t="shared" si="2"/>
        <v>32.320754716981128</v>
      </c>
      <c r="L12" s="54">
        <f t="shared" si="3"/>
        <v>80.741807348560073</v>
      </c>
      <c r="M12" s="57">
        <f t="shared" si="4"/>
        <v>0.80741807348560068</v>
      </c>
      <c r="N12" s="88"/>
      <c r="O12" s="88"/>
      <c r="P12" s="88"/>
      <c r="Q12" s="88"/>
      <c r="R12" s="88"/>
      <c r="S12" s="88"/>
    </row>
    <row r="13" spans="1:19" ht="14.1" customHeight="1" thickBot="1">
      <c r="A13" s="4">
        <v>7</v>
      </c>
      <c r="B13" s="11" t="s">
        <v>44</v>
      </c>
      <c r="C13" s="12">
        <v>39469</v>
      </c>
      <c r="D13" s="4" t="s">
        <v>42</v>
      </c>
      <c r="E13" s="52" t="s">
        <v>43</v>
      </c>
      <c r="F13" s="58">
        <v>35</v>
      </c>
      <c r="G13" s="24">
        <f t="shared" si="0"/>
        <v>18.421052631578949</v>
      </c>
      <c r="H13" s="45">
        <v>7</v>
      </c>
      <c r="I13" s="26">
        <f t="shared" si="1"/>
        <v>28</v>
      </c>
      <c r="J13" s="55">
        <v>40.81</v>
      </c>
      <c r="K13" s="26">
        <f t="shared" si="2"/>
        <v>33.580004900759612</v>
      </c>
      <c r="L13" s="54">
        <f t="shared" si="3"/>
        <v>80.001057532338564</v>
      </c>
      <c r="M13" s="57">
        <f t="shared" si="4"/>
        <v>0.8000105753233856</v>
      </c>
      <c r="N13" s="88"/>
      <c r="O13" s="88"/>
      <c r="P13" s="88"/>
      <c r="Q13" s="88"/>
      <c r="R13" s="88"/>
      <c r="S13" s="88"/>
    </row>
    <row r="14" spans="1:19" ht="14.1" customHeight="1">
      <c r="A14" s="4">
        <v>8</v>
      </c>
      <c r="B14" s="5" t="s">
        <v>47</v>
      </c>
      <c r="C14" s="8">
        <v>39055</v>
      </c>
      <c r="D14" s="5" t="s">
        <v>46</v>
      </c>
      <c r="E14" s="43" t="s">
        <v>10</v>
      </c>
      <c r="F14" s="61">
        <v>14</v>
      </c>
      <c r="G14" s="24">
        <f t="shared" si="0"/>
        <v>7.3684210526315788</v>
      </c>
      <c r="H14" s="62">
        <v>8</v>
      </c>
      <c r="I14" s="26">
        <f t="shared" si="1"/>
        <v>32</v>
      </c>
      <c r="J14" s="61">
        <v>34.26</v>
      </c>
      <c r="K14" s="26">
        <f t="shared" si="2"/>
        <v>40</v>
      </c>
      <c r="L14" s="54">
        <f t="shared" si="3"/>
        <v>79.368421052631575</v>
      </c>
      <c r="M14" s="57">
        <f t="shared" si="4"/>
        <v>0.79368421052631577</v>
      </c>
      <c r="N14" s="88"/>
      <c r="O14" s="88"/>
      <c r="P14" s="88"/>
      <c r="Q14" s="88"/>
      <c r="R14" s="88"/>
      <c r="S14" s="88"/>
    </row>
    <row r="15" spans="1:19" ht="14.1" customHeight="1">
      <c r="A15" s="4">
        <v>9</v>
      </c>
      <c r="B15" s="4" t="s">
        <v>38</v>
      </c>
      <c r="C15" s="2">
        <v>39328</v>
      </c>
      <c r="D15" s="4" t="s">
        <v>36</v>
      </c>
      <c r="E15" s="14" t="s">
        <v>12</v>
      </c>
      <c r="F15" s="58">
        <v>30</v>
      </c>
      <c r="G15" s="24">
        <f t="shared" si="0"/>
        <v>15.789473684210526</v>
      </c>
      <c r="H15" s="45">
        <v>7.5</v>
      </c>
      <c r="I15" s="26">
        <f t="shared" si="1"/>
        <v>30</v>
      </c>
      <c r="J15" s="42">
        <v>43.87</v>
      </c>
      <c r="K15" s="26">
        <f t="shared" si="2"/>
        <v>31.237747891497605</v>
      </c>
      <c r="L15" s="54">
        <f t="shared" si="3"/>
        <v>77.027221575708126</v>
      </c>
      <c r="M15" s="57">
        <f t="shared" si="4"/>
        <v>0.77027221575708127</v>
      </c>
      <c r="N15" s="88"/>
      <c r="O15" s="88"/>
      <c r="P15" s="88"/>
      <c r="Q15" s="88"/>
      <c r="R15" s="88"/>
      <c r="S15" s="88"/>
    </row>
    <row r="16" spans="1:19" ht="14.1" customHeight="1">
      <c r="A16" s="4">
        <v>10</v>
      </c>
      <c r="B16" s="9" t="s">
        <v>51</v>
      </c>
      <c r="C16" s="2">
        <v>39453</v>
      </c>
      <c r="D16" s="5" t="s">
        <v>101</v>
      </c>
      <c r="E16" s="53" t="s">
        <v>49</v>
      </c>
      <c r="F16" s="33">
        <v>23</v>
      </c>
      <c r="G16" s="24">
        <f t="shared" si="0"/>
        <v>12.105263157894736</v>
      </c>
      <c r="H16" s="63">
        <v>8.5</v>
      </c>
      <c r="I16" s="26">
        <f t="shared" si="1"/>
        <v>34</v>
      </c>
      <c r="J16" s="55">
        <v>45.46</v>
      </c>
      <c r="K16" s="26">
        <f t="shared" si="2"/>
        <v>30.145182578090626</v>
      </c>
      <c r="L16" s="54">
        <f t="shared" si="3"/>
        <v>76.250445735985366</v>
      </c>
      <c r="M16" s="57">
        <f t="shared" si="4"/>
        <v>0.76250445735985362</v>
      </c>
      <c r="N16" s="88"/>
      <c r="O16" s="88"/>
      <c r="P16" s="88"/>
      <c r="Q16" s="88"/>
      <c r="R16" s="88"/>
      <c r="S16" s="88"/>
    </row>
    <row r="17" spans="1:60" ht="14.1" customHeight="1">
      <c r="A17" s="4">
        <v>11</v>
      </c>
      <c r="B17" s="4" t="s">
        <v>40</v>
      </c>
      <c r="C17" s="2">
        <v>39503</v>
      </c>
      <c r="D17" s="4" t="s">
        <v>36</v>
      </c>
      <c r="E17" s="14" t="s">
        <v>12</v>
      </c>
      <c r="F17" s="58">
        <v>27</v>
      </c>
      <c r="G17" s="24">
        <f t="shared" si="0"/>
        <v>14.210526315789474</v>
      </c>
      <c r="H17" s="45">
        <v>6</v>
      </c>
      <c r="I17" s="26">
        <f t="shared" si="1"/>
        <v>24</v>
      </c>
      <c r="J17" s="42">
        <v>38.090000000000003</v>
      </c>
      <c r="K17" s="26">
        <f t="shared" si="2"/>
        <v>35.97794696770805</v>
      </c>
      <c r="L17" s="54">
        <f t="shared" si="3"/>
        <v>74.18847328349753</v>
      </c>
      <c r="M17" s="57">
        <f t="shared" si="4"/>
        <v>0.74188473283497525</v>
      </c>
    </row>
    <row r="18" spans="1:60" ht="14.1" customHeight="1">
      <c r="A18" s="4">
        <v>12</v>
      </c>
      <c r="B18" s="5" t="s">
        <v>48</v>
      </c>
      <c r="C18" s="8">
        <v>39467</v>
      </c>
      <c r="D18" s="5" t="s">
        <v>101</v>
      </c>
      <c r="E18" s="43" t="s">
        <v>49</v>
      </c>
      <c r="F18" s="33">
        <v>26</v>
      </c>
      <c r="G18" s="24">
        <f t="shared" si="0"/>
        <v>13.684210526315789</v>
      </c>
      <c r="H18" s="63">
        <v>5</v>
      </c>
      <c r="I18" s="26">
        <f t="shared" si="1"/>
        <v>20</v>
      </c>
      <c r="J18" s="55">
        <v>39.67</v>
      </c>
      <c r="K18" s="26">
        <f t="shared" si="2"/>
        <v>34.544996218805139</v>
      </c>
      <c r="L18" s="54">
        <f t="shared" si="3"/>
        <v>68.229206745120933</v>
      </c>
      <c r="M18" s="57">
        <f t="shared" si="4"/>
        <v>0.68229206745120929</v>
      </c>
    </row>
    <row r="19" spans="1:60" ht="14.1" customHeight="1">
      <c r="A19" s="4">
        <v>13</v>
      </c>
      <c r="B19" s="11" t="s">
        <v>41</v>
      </c>
      <c r="C19" s="12">
        <v>39319</v>
      </c>
      <c r="D19" s="4" t="s">
        <v>42</v>
      </c>
      <c r="E19" s="51" t="s">
        <v>43</v>
      </c>
      <c r="F19" s="30">
        <v>29</v>
      </c>
      <c r="G19" s="24">
        <f t="shared" si="0"/>
        <v>15.263157894736842</v>
      </c>
      <c r="H19" s="60">
        <v>4.5</v>
      </c>
      <c r="I19" s="26">
        <f t="shared" si="1"/>
        <v>18</v>
      </c>
      <c r="J19" s="59">
        <v>41.47</v>
      </c>
      <c r="K19" s="26">
        <f t="shared" si="2"/>
        <v>33.045575114540632</v>
      </c>
      <c r="L19" s="54">
        <f t="shared" si="3"/>
        <v>66.308733009277475</v>
      </c>
      <c r="M19" s="57">
        <f t="shared" si="4"/>
        <v>0.66308733009277476</v>
      </c>
    </row>
    <row r="20" spans="1:60" ht="14.1" customHeight="1">
      <c r="A20" s="4">
        <v>14</v>
      </c>
      <c r="B20" s="4" t="s">
        <v>39</v>
      </c>
      <c r="C20" s="2">
        <v>39259</v>
      </c>
      <c r="D20" s="4" t="s">
        <v>36</v>
      </c>
      <c r="E20" s="14" t="s">
        <v>12</v>
      </c>
      <c r="F20" s="34">
        <v>27</v>
      </c>
      <c r="G20" s="24">
        <f t="shared" si="0"/>
        <v>14.210526315789474</v>
      </c>
      <c r="H20" s="37">
        <v>2.5</v>
      </c>
      <c r="I20" s="26">
        <f t="shared" si="1"/>
        <v>10</v>
      </c>
      <c r="J20" s="59">
        <v>37.950000000000003</v>
      </c>
      <c r="K20" s="26">
        <f t="shared" si="2"/>
        <v>36.110671936758884</v>
      </c>
      <c r="L20" s="54">
        <f t="shared" si="3"/>
        <v>60.321198252548356</v>
      </c>
      <c r="M20" s="57">
        <f t="shared" si="4"/>
        <v>0.60321198252548358</v>
      </c>
    </row>
    <row r="21" spans="1:60" s="13" customFormat="1" ht="14.1" customHeight="1">
      <c r="A21" s="4">
        <v>15</v>
      </c>
      <c r="B21" s="9" t="s">
        <v>52</v>
      </c>
      <c r="C21" s="2">
        <v>39232</v>
      </c>
      <c r="D21" s="5" t="s">
        <v>101</v>
      </c>
      <c r="E21" s="53" t="s">
        <v>49</v>
      </c>
      <c r="F21" s="58">
        <v>18</v>
      </c>
      <c r="G21" s="24">
        <f t="shared" si="0"/>
        <v>9.473684210526315</v>
      </c>
      <c r="H21" s="45">
        <v>5</v>
      </c>
      <c r="I21" s="26">
        <f t="shared" si="1"/>
        <v>20</v>
      </c>
      <c r="J21" s="42">
        <v>53.81</v>
      </c>
      <c r="K21" s="26">
        <f t="shared" si="2"/>
        <v>25.467385244378363</v>
      </c>
      <c r="L21" s="54">
        <f t="shared" si="3"/>
        <v>54.941069454904678</v>
      </c>
      <c r="M21" s="57">
        <f t="shared" si="4"/>
        <v>0.54941069454904679</v>
      </c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</row>
    <row r="22" spans="1:60">
      <c r="A22" s="4">
        <v>16</v>
      </c>
      <c r="B22" s="5" t="s">
        <v>37</v>
      </c>
      <c r="C22" s="2">
        <v>39612</v>
      </c>
      <c r="D22" s="4" t="s">
        <v>36</v>
      </c>
      <c r="E22" s="14" t="s">
        <v>12</v>
      </c>
      <c r="F22" s="34">
        <v>17</v>
      </c>
      <c r="G22" s="24">
        <f t="shared" si="0"/>
        <v>8.9473684210526319</v>
      </c>
      <c r="H22" s="37">
        <v>2.5</v>
      </c>
      <c r="I22" s="26">
        <f t="shared" si="1"/>
        <v>10</v>
      </c>
      <c r="J22" s="55">
        <v>40.78</v>
      </c>
      <c r="K22" s="26">
        <f t="shared" si="2"/>
        <v>33.604708190289351</v>
      </c>
      <c r="L22" s="54">
        <f t="shared" si="3"/>
        <v>52.552076611341981</v>
      </c>
      <c r="M22" s="57">
        <f t="shared" si="4"/>
        <v>0.5255207661134198</v>
      </c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</row>
    <row r="23" spans="1:60">
      <c r="A23" s="39"/>
      <c r="C23" s="38"/>
      <c r="D23" s="40"/>
      <c r="E23" s="41"/>
      <c r="F23" s="48"/>
      <c r="G23" s="49"/>
      <c r="H23" s="48"/>
      <c r="I23" s="50"/>
      <c r="J23" s="48"/>
    </row>
    <row r="24" spans="1:60">
      <c r="A24" s="39"/>
      <c r="C24" s="38"/>
      <c r="D24" s="40"/>
      <c r="E24" s="41"/>
      <c r="F24" s="48"/>
      <c r="G24" s="49"/>
      <c r="H24" s="48"/>
      <c r="I24" s="50"/>
      <c r="J24" s="48"/>
    </row>
    <row r="25" spans="1:60" ht="15" customHeight="1">
      <c r="B25" s="71" t="s">
        <v>111</v>
      </c>
      <c r="C25" s="77" t="s">
        <v>102</v>
      </c>
      <c r="D25" s="77"/>
    </row>
    <row r="26" spans="1:60">
      <c r="B26" s="72" t="s">
        <v>35</v>
      </c>
      <c r="C26" s="78" t="s">
        <v>112</v>
      </c>
      <c r="D26" s="78"/>
    </row>
    <row r="27" spans="1:60">
      <c r="B27" s="72" t="s">
        <v>113</v>
      </c>
      <c r="C27" s="76" t="s">
        <v>114</v>
      </c>
      <c r="D27" s="76"/>
    </row>
    <row r="28" spans="1:60">
      <c r="B28" s="72" t="s">
        <v>113</v>
      </c>
      <c r="C28" s="76" t="s">
        <v>115</v>
      </c>
      <c r="D28" s="76"/>
    </row>
    <row r="29" spans="1:60">
      <c r="B29" s="72" t="s">
        <v>113</v>
      </c>
      <c r="C29" s="76" t="s">
        <v>103</v>
      </c>
      <c r="D29" s="76"/>
    </row>
    <row r="30" spans="1:60">
      <c r="B30" s="72" t="s">
        <v>113</v>
      </c>
      <c r="C30" s="76" t="s">
        <v>109</v>
      </c>
      <c r="D30" s="76"/>
    </row>
    <row r="31" spans="1:60">
      <c r="B31" s="72" t="s">
        <v>113</v>
      </c>
      <c r="C31" s="76" t="s">
        <v>116</v>
      </c>
      <c r="D31" s="76"/>
    </row>
    <row r="32" spans="1:60">
      <c r="B32" s="72" t="s">
        <v>113</v>
      </c>
      <c r="C32" s="76" t="s">
        <v>117</v>
      </c>
      <c r="D32" s="76"/>
    </row>
    <row r="33" spans="2:4">
      <c r="B33" s="72" t="s">
        <v>113</v>
      </c>
      <c r="C33" s="76" t="s">
        <v>118</v>
      </c>
      <c r="D33" s="76"/>
    </row>
    <row r="34" spans="2:4">
      <c r="B34" s="72" t="s">
        <v>113</v>
      </c>
      <c r="C34" s="76" t="s">
        <v>119</v>
      </c>
      <c r="D34" s="76"/>
    </row>
    <row r="35" spans="2:4">
      <c r="B35" s="73"/>
      <c r="C35" s="73"/>
      <c r="D35" s="73"/>
    </row>
  </sheetData>
  <mergeCells count="26">
    <mergeCell ref="R5:S5"/>
    <mergeCell ref="J5:K5"/>
    <mergeCell ref="L5:L6"/>
    <mergeCell ref="M5:M6"/>
    <mergeCell ref="E5:E6"/>
    <mergeCell ref="F5:G5"/>
    <mergeCell ref="H5:I5"/>
    <mergeCell ref="N5:O5"/>
    <mergeCell ref="P5:Q5"/>
    <mergeCell ref="A1:H1"/>
    <mergeCell ref="A2:H2"/>
    <mergeCell ref="A3:H3"/>
    <mergeCell ref="A5:A6"/>
    <mergeCell ref="B5:B6"/>
    <mergeCell ref="C5:C6"/>
    <mergeCell ref="D5:D6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</mergeCells>
  <phoneticPr fontId="2" type="noConversion"/>
  <pageMargins left="0.35433070866141736" right="0.15748031496062992" top="0.39370078740157483" bottom="0.39370078740157483" header="0.51181102362204722" footer="0.51181102362204722"/>
  <pageSetup paperSize="9" scale="85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V47"/>
  <sheetViews>
    <sheetView topLeftCell="F1" workbookViewId="0">
      <selection activeCell="N15" sqref="N15"/>
    </sheetView>
  </sheetViews>
  <sheetFormatPr defaultRowHeight="12.75"/>
  <cols>
    <col min="1" max="1" width="3.85546875" customWidth="1"/>
    <col min="2" max="2" width="28" customWidth="1"/>
    <col min="3" max="3" width="10.28515625" customWidth="1"/>
    <col min="4" max="4" width="23.85546875" customWidth="1"/>
    <col min="5" max="5" width="29.7109375" customWidth="1"/>
    <col min="6" max="6" width="10" customWidth="1"/>
    <col min="7" max="7" width="9.42578125" customWidth="1"/>
    <col min="8" max="8" width="9.85546875" customWidth="1"/>
  </cols>
  <sheetData>
    <row r="1" spans="1:22">
      <c r="A1" s="79" t="s">
        <v>9</v>
      </c>
      <c r="B1" s="79"/>
      <c r="C1" s="79"/>
      <c r="D1" s="79"/>
      <c r="E1" s="79"/>
      <c r="F1" s="79"/>
      <c r="G1" s="79"/>
      <c r="H1" s="79"/>
    </row>
    <row r="2" spans="1:22">
      <c r="A2" s="79" t="s">
        <v>107</v>
      </c>
      <c r="B2" s="79"/>
      <c r="C2" s="79"/>
      <c r="D2" s="79"/>
      <c r="E2" s="79"/>
      <c r="F2" s="79"/>
      <c r="G2" s="79"/>
      <c r="H2" s="79"/>
      <c r="N2" s="88"/>
      <c r="O2" s="88"/>
      <c r="P2" s="88"/>
      <c r="Q2" s="88"/>
      <c r="R2" s="88"/>
      <c r="S2" s="88"/>
      <c r="T2" s="88"/>
      <c r="U2" s="88"/>
      <c r="V2" s="88"/>
    </row>
    <row r="3" spans="1:22">
      <c r="A3" s="79" t="s">
        <v>108</v>
      </c>
      <c r="B3" s="79"/>
      <c r="C3" s="79"/>
      <c r="D3" s="79"/>
      <c r="E3" s="79"/>
      <c r="F3" s="79"/>
      <c r="G3" s="79"/>
      <c r="H3" s="79"/>
      <c r="N3" s="88"/>
      <c r="O3" s="88"/>
      <c r="P3" s="88"/>
      <c r="Q3" s="88"/>
      <c r="R3" s="88"/>
      <c r="S3" s="88"/>
      <c r="T3" s="88"/>
      <c r="U3" s="88"/>
      <c r="V3" s="88"/>
    </row>
    <row r="4" spans="1:22">
      <c r="A4" s="3"/>
      <c r="B4" s="3"/>
      <c r="C4" s="3"/>
      <c r="D4" s="3"/>
      <c r="E4" s="3"/>
      <c r="F4" s="3"/>
      <c r="G4" s="3"/>
      <c r="H4" s="3"/>
      <c r="N4" s="88"/>
      <c r="O4" s="88"/>
      <c r="P4" s="88"/>
      <c r="Q4" s="88"/>
      <c r="R4" s="88"/>
      <c r="S4" s="88"/>
      <c r="T4" s="88"/>
      <c r="U4" s="88"/>
      <c r="V4" s="88"/>
    </row>
    <row r="5" spans="1:22" ht="39" customHeight="1">
      <c r="A5" s="86" t="s">
        <v>0</v>
      </c>
      <c r="B5" s="82" t="s">
        <v>1</v>
      </c>
      <c r="C5" s="82" t="s">
        <v>2</v>
      </c>
      <c r="D5" s="82" t="s">
        <v>3</v>
      </c>
      <c r="E5" s="82" t="s">
        <v>4</v>
      </c>
      <c r="F5" s="84" t="s">
        <v>104</v>
      </c>
      <c r="G5" s="85"/>
      <c r="H5" s="84" t="s">
        <v>27</v>
      </c>
      <c r="I5" s="85"/>
      <c r="J5" s="84" t="s">
        <v>28</v>
      </c>
      <c r="K5" s="85"/>
      <c r="L5" s="91" t="s">
        <v>21</v>
      </c>
      <c r="M5" s="91" t="s">
        <v>22</v>
      </c>
      <c r="N5" s="89" t="s">
        <v>29</v>
      </c>
      <c r="O5" s="89"/>
      <c r="P5" s="89" t="s">
        <v>30</v>
      </c>
      <c r="Q5" s="89"/>
      <c r="R5" s="89" t="s">
        <v>31</v>
      </c>
      <c r="S5" s="89"/>
      <c r="T5" s="88"/>
      <c r="U5" s="88"/>
      <c r="V5" s="88"/>
    </row>
    <row r="6" spans="1:22" ht="39" customHeight="1">
      <c r="A6" s="87"/>
      <c r="B6" s="83"/>
      <c r="C6" s="83"/>
      <c r="D6" s="83"/>
      <c r="E6" s="83"/>
      <c r="F6" s="21" t="s">
        <v>23</v>
      </c>
      <c r="G6" s="23" t="s">
        <v>24</v>
      </c>
      <c r="H6" s="21" t="s">
        <v>23</v>
      </c>
      <c r="I6" s="23" t="s">
        <v>24</v>
      </c>
      <c r="J6" s="21" t="s">
        <v>23</v>
      </c>
      <c r="K6" s="23" t="s">
        <v>24</v>
      </c>
      <c r="L6" s="91"/>
      <c r="M6" s="91"/>
      <c r="N6" s="88" t="s">
        <v>32</v>
      </c>
      <c r="O6" s="88">
        <v>20</v>
      </c>
      <c r="P6" s="88"/>
      <c r="Q6" s="88">
        <v>40</v>
      </c>
      <c r="R6" s="88"/>
      <c r="S6" s="88">
        <v>40</v>
      </c>
      <c r="T6" s="88"/>
      <c r="U6" s="88"/>
      <c r="V6" s="88"/>
    </row>
    <row r="7" spans="1:22" s="16" customFormat="1" ht="12.75" customHeight="1">
      <c r="A7" s="4">
        <v>1</v>
      </c>
      <c r="B7" s="4" t="s">
        <v>97</v>
      </c>
      <c r="C7" s="2">
        <v>39206</v>
      </c>
      <c r="D7" s="4" t="s">
        <v>19</v>
      </c>
      <c r="E7" s="4" t="s">
        <v>15</v>
      </c>
      <c r="F7" s="22">
        <v>34</v>
      </c>
      <c r="G7" s="24">
        <f t="shared" ref="G7:G35" si="0">$O$6*F7/$O$7</f>
        <v>19.428571428571427</v>
      </c>
      <c r="H7" s="22">
        <v>8.5</v>
      </c>
      <c r="I7" s="26">
        <f t="shared" ref="I7:I35" si="1">$Q$6*H7/$Q$7</f>
        <v>34</v>
      </c>
      <c r="J7" s="22">
        <v>27.55</v>
      </c>
      <c r="K7" s="26">
        <f t="shared" ref="K7:K35" si="2">$S$6*$S$7/J7</f>
        <v>40</v>
      </c>
      <c r="L7" s="27">
        <f t="shared" ref="L7:L35" si="3">G7+I7+K7</f>
        <v>93.428571428571431</v>
      </c>
      <c r="M7" s="47">
        <f t="shared" ref="M7:M35" si="4">L7/100</f>
        <v>0.93428571428571427</v>
      </c>
      <c r="N7" s="88"/>
      <c r="O7" s="88">
        <f>LARGE(F7:F21,1)</f>
        <v>35</v>
      </c>
      <c r="P7" s="88"/>
      <c r="Q7" s="88">
        <f>LARGE(H7:H21,1)</f>
        <v>10</v>
      </c>
      <c r="R7" s="88"/>
      <c r="S7" s="88">
        <f>SMALL(J7:J21,1)</f>
        <v>27.55</v>
      </c>
      <c r="T7" s="90"/>
      <c r="U7" s="90"/>
      <c r="V7" s="90"/>
    </row>
    <row r="8" spans="1:22" s="17" customFormat="1" ht="14.1" customHeight="1">
      <c r="A8" s="4">
        <v>2</v>
      </c>
      <c r="B8" s="4" t="s">
        <v>96</v>
      </c>
      <c r="C8" s="2">
        <v>38956</v>
      </c>
      <c r="D8" s="4" t="s">
        <v>19</v>
      </c>
      <c r="E8" s="4" t="s">
        <v>15</v>
      </c>
      <c r="F8" s="22">
        <v>30</v>
      </c>
      <c r="G8" s="24">
        <f t="shared" si="0"/>
        <v>17.142857142857142</v>
      </c>
      <c r="H8" s="22">
        <v>10</v>
      </c>
      <c r="I8" s="26">
        <f t="shared" si="1"/>
        <v>40</v>
      </c>
      <c r="J8" s="22">
        <v>34.659999999999997</v>
      </c>
      <c r="K8" s="26">
        <f t="shared" si="2"/>
        <v>31.794575879976922</v>
      </c>
      <c r="L8" s="27">
        <f t="shared" si="3"/>
        <v>88.937433022834057</v>
      </c>
      <c r="M8" s="47">
        <f t="shared" si="4"/>
        <v>0.88937433022834056</v>
      </c>
      <c r="N8" s="90"/>
      <c r="O8" s="90"/>
      <c r="P8" s="90"/>
      <c r="Q8" s="90"/>
      <c r="R8" s="90"/>
      <c r="S8" s="90"/>
      <c r="T8" s="90"/>
      <c r="U8" s="90"/>
      <c r="V8" s="90"/>
    </row>
    <row r="9" spans="1:22" s="16" customFormat="1" ht="14.1" customHeight="1">
      <c r="A9" s="4">
        <v>3</v>
      </c>
      <c r="B9" s="4" t="s">
        <v>85</v>
      </c>
      <c r="C9" s="2">
        <v>39413</v>
      </c>
      <c r="D9" s="4" t="s">
        <v>86</v>
      </c>
      <c r="E9" s="4" t="s">
        <v>15</v>
      </c>
      <c r="F9" s="31">
        <v>30</v>
      </c>
      <c r="G9" s="24">
        <f t="shared" si="0"/>
        <v>17.142857142857142</v>
      </c>
      <c r="H9" s="28">
        <v>9</v>
      </c>
      <c r="I9" s="26">
        <f t="shared" si="1"/>
        <v>36</v>
      </c>
      <c r="J9" s="25">
        <v>31.33</v>
      </c>
      <c r="K9" s="26">
        <f t="shared" si="2"/>
        <v>35.173954676029368</v>
      </c>
      <c r="L9" s="27">
        <f t="shared" si="3"/>
        <v>88.316811818886507</v>
      </c>
      <c r="M9" s="47">
        <f t="shared" si="4"/>
        <v>0.88316811818886509</v>
      </c>
    </row>
    <row r="10" spans="1:22" s="16" customFormat="1" ht="14.1" customHeight="1">
      <c r="A10" s="4">
        <v>4</v>
      </c>
      <c r="B10" s="11" t="s">
        <v>89</v>
      </c>
      <c r="C10" s="12">
        <v>39080</v>
      </c>
      <c r="D10" s="11" t="s">
        <v>25</v>
      </c>
      <c r="E10" s="11" t="s">
        <v>8</v>
      </c>
      <c r="F10" s="31">
        <v>26</v>
      </c>
      <c r="G10" s="24">
        <f t="shared" si="0"/>
        <v>14.857142857142858</v>
      </c>
      <c r="H10" s="28">
        <v>9</v>
      </c>
      <c r="I10" s="26">
        <f t="shared" si="1"/>
        <v>36</v>
      </c>
      <c r="J10" s="29">
        <v>29.78</v>
      </c>
      <c r="K10" s="26">
        <f t="shared" si="2"/>
        <v>37.004701141705844</v>
      </c>
      <c r="L10" s="27">
        <f t="shared" si="3"/>
        <v>87.861843998848713</v>
      </c>
      <c r="M10" s="47">
        <f t="shared" si="4"/>
        <v>0.8786184399884871</v>
      </c>
    </row>
    <row r="11" spans="1:22" s="16" customFormat="1">
      <c r="A11" s="4">
        <v>5</v>
      </c>
      <c r="B11" s="34" t="s">
        <v>76</v>
      </c>
      <c r="C11" s="69">
        <v>38894</v>
      </c>
      <c r="D11" s="34" t="s">
        <v>101</v>
      </c>
      <c r="E11" s="34" t="s">
        <v>6</v>
      </c>
      <c r="F11" s="22">
        <v>24</v>
      </c>
      <c r="G11" s="24">
        <f t="shared" si="0"/>
        <v>13.714285714285714</v>
      </c>
      <c r="H11" s="22">
        <v>9.5</v>
      </c>
      <c r="I11" s="26">
        <f t="shared" si="1"/>
        <v>38</v>
      </c>
      <c r="J11" s="70">
        <v>33.06</v>
      </c>
      <c r="K11" s="26">
        <f t="shared" si="2"/>
        <v>33.333333333333329</v>
      </c>
      <c r="L11" s="27">
        <f t="shared" si="3"/>
        <v>85.047619047619037</v>
      </c>
      <c r="M11" s="47">
        <f t="shared" si="4"/>
        <v>0.85047619047619039</v>
      </c>
    </row>
    <row r="12" spans="1:22" s="16" customFormat="1" ht="14.1" customHeight="1">
      <c r="A12" s="4">
        <v>6</v>
      </c>
      <c r="B12" s="11" t="s">
        <v>70</v>
      </c>
      <c r="C12" s="12">
        <v>38863</v>
      </c>
      <c r="D12" s="4" t="s">
        <v>42</v>
      </c>
      <c r="E12" s="11" t="s">
        <v>69</v>
      </c>
      <c r="F12" s="22">
        <v>33</v>
      </c>
      <c r="G12" s="24">
        <f t="shared" si="0"/>
        <v>18.857142857142858</v>
      </c>
      <c r="H12" s="22">
        <v>8</v>
      </c>
      <c r="I12" s="26">
        <f t="shared" si="1"/>
        <v>32</v>
      </c>
      <c r="J12" s="22">
        <v>32.520000000000003</v>
      </c>
      <c r="K12" s="26">
        <f t="shared" si="2"/>
        <v>33.886838868388679</v>
      </c>
      <c r="L12" s="27">
        <f t="shared" si="3"/>
        <v>84.74398172553154</v>
      </c>
      <c r="M12" s="47">
        <f t="shared" si="4"/>
        <v>0.84743981725531536</v>
      </c>
    </row>
    <row r="13" spans="1:22" s="17" customFormat="1" ht="14.1" customHeight="1">
      <c r="A13" s="4">
        <v>7</v>
      </c>
      <c r="B13" s="75" t="s">
        <v>110</v>
      </c>
      <c r="C13" s="44">
        <v>38775</v>
      </c>
      <c r="D13" s="4" t="s">
        <v>86</v>
      </c>
      <c r="E13" s="4" t="s">
        <v>15</v>
      </c>
      <c r="F13" s="22">
        <v>32</v>
      </c>
      <c r="G13" s="24">
        <f t="shared" si="0"/>
        <v>18.285714285714285</v>
      </c>
      <c r="H13" s="22">
        <v>8.5</v>
      </c>
      <c r="I13" s="26">
        <f t="shared" si="1"/>
        <v>34</v>
      </c>
      <c r="J13" s="22">
        <v>33.96</v>
      </c>
      <c r="K13" s="26">
        <f t="shared" si="2"/>
        <v>32.44994110718492</v>
      </c>
      <c r="L13" s="27">
        <f t="shared" si="3"/>
        <v>84.735655392899204</v>
      </c>
      <c r="M13" s="47">
        <f t="shared" si="4"/>
        <v>0.84735655392899201</v>
      </c>
    </row>
    <row r="14" spans="1:22" s="17" customFormat="1" ht="14.1" customHeight="1">
      <c r="A14" s="4">
        <v>8</v>
      </c>
      <c r="B14" s="4" t="s">
        <v>62</v>
      </c>
      <c r="C14" s="2">
        <v>38867</v>
      </c>
      <c r="D14" s="4" t="s">
        <v>36</v>
      </c>
      <c r="E14" s="4" t="s">
        <v>60</v>
      </c>
      <c r="F14" s="28">
        <v>25</v>
      </c>
      <c r="G14" s="24">
        <f t="shared" si="0"/>
        <v>14.285714285714286</v>
      </c>
      <c r="H14" s="28">
        <v>9</v>
      </c>
      <c r="I14" s="26">
        <f t="shared" si="1"/>
        <v>36</v>
      </c>
      <c r="J14" s="25">
        <v>34.14</v>
      </c>
      <c r="K14" s="26">
        <f t="shared" si="2"/>
        <v>32.278851786760399</v>
      </c>
      <c r="L14" s="27">
        <f t="shared" si="3"/>
        <v>82.56456607247469</v>
      </c>
      <c r="M14" s="47">
        <f t="shared" si="4"/>
        <v>0.82564566072474688</v>
      </c>
    </row>
    <row r="15" spans="1:22" s="16" customFormat="1" ht="14.1" customHeight="1">
      <c r="A15" s="4">
        <v>9</v>
      </c>
      <c r="B15" s="11" t="s">
        <v>71</v>
      </c>
      <c r="C15" s="12">
        <v>38747</v>
      </c>
      <c r="D15" s="4" t="s">
        <v>42</v>
      </c>
      <c r="E15" s="11" t="s">
        <v>69</v>
      </c>
      <c r="F15" s="65">
        <v>34</v>
      </c>
      <c r="G15" s="24">
        <f t="shared" si="0"/>
        <v>19.428571428571427</v>
      </c>
      <c r="H15" s="65">
        <v>8.5</v>
      </c>
      <c r="I15" s="26">
        <f t="shared" si="1"/>
        <v>34</v>
      </c>
      <c r="J15" s="67">
        <v>41</v>
      </c>
      <c r="K15" s="26">
        <f t="shared" si="2"/>
        <v>26.878048780487806</v>
      </c>
      <c r="L15" s="54">
        <f t="shared" si="3"/>
        <v>80.306620209059233</v>
      </c>
      <c r="M15" s="74">
        <f t="shared" si="4"/>
        <v>0.80306620209059232</v>
      </c>
    </row>
    <row r="16" spans="1:22" s="16" customFormat="1">
      <c r="A16" s="4">
        <v>10</v>
      </c>
      <c r="B16" s="4" t="s">
        <v>88</v>
      </c>
      <c r="C16" s="2">
        <v>38724</v>
      </c>
      <c r="D16" s="4" t="s">
        <v>18</v>
      </c>
      <c r="E16" s="4" t="s">
        <v>14</v>
      </c>
      <c r="F16" s="1">
        <v>22</v>
      </c>
      <c r="G16" s="24">
        <f t="shared" si="0"/>
        <v>12.571428571428571</v>
      </c>
      <c r="H16" s="1">
        <v>10</v>
      </c>
      <c r="I16" s="26">
        <f t="shared" si="1"/>
        <v>40</v>
      </c>
      <c r="J16" s="25">
        <v>40.76</v>
      </c>
      <c r="K16" s="26">
        <f t="shared" si="2"/>
        <v>27.036310107948971</v>
      </c>
      <c r="L16" s="27">
        <f t="shared" si="3"/>
        <v>79.607738679377547</v>
      </c>
      <c r="M16" s="47">
        <f t="shared" si="4"/>
        <v>0.79607738679377549</v>
      </c>
    </row>
    <row r="17" spans="1:13" s="16" customFormat="1" ht="14.25" customHeight="1">
      <c r="A17" s="4">
        <v>11</v>
      </c>
      <c r="B17" s="11" t="s">
        <v>68</v>
      </c>
      <c r="C17" s="12">
        <v>38789</v>
      </c>
      <c r="D17" s="4" t="s">
        <v>42</v>
      </c>
      <c r="E17" s="11" t="s">
        <v>69</v>
      </c>
      <c r="F17" s="66">
        <v>24</v>
      </c>
      <c r="G17" s="24">
        <f t="shared" si="0"/>
        <v>13.714285714285714</v>
      </c>
      <c r="H17" s="66">
        <v>9.5</v>
      </c>
      <c r="I17" s="26">
        <f t="shared" si="1"/>
        <v>38</v>
      </c>
      <c r="J17" s="67">
        <v>39.67</v>
      </c>
      <c r="K17" s="26">
        <f t="shared" si="2"/>
        <v>27.779178220317618</v>
      </c>
      <c r="L17" s="54">
        <f t="shared" si="3"/>
        <v>79.493463934603341</v>
      </c>
      <c r="M17" s="74">
        <f t="shared" si="4"/>
        <v>0.79493463934603337</v>
      </c>
    </row>
    <row r="18" spans="1:13" s="16" customFormat="1">
      <c r="A18" s="4">
        <v>12</v>
      </c>
      <c r="B18" s="4" t="s">
        <v>59</v>
      </c>
      <c r="C18" s="2">
        <v>39168</v>
      </c>
      <c r="D18" s="4" t="s">
        <v>36</v>
      </c>
      <c r="E18" s="4" t="s">
        <v>60</v>
      </c>
      <c r="F18" s="28">
        <v>27</v>
      </c>
      <c r="G18" s="24">
        <f t="shared" si="0"/>
        <v>15.428571428571429</v>
      </c>
      <c r="H18" s="28">
        <v>8.5</v>
      </c>
      <c r="I18" s="26">
        <f t="shared" si="1"/>
        <v>34</v>
      </c>
      <c r="J18" s="25">
        <v>37.549999999999997</v>
      </c>
      <c r="K18" s="26">
        <f t="shared" si="2"/>
        <v>29.347536617842877</v>
      </c>
      <c r="L18" s="27">
        <f t="shared" si="3"/>
        <v>78.776108046414308</v>
      </c>
      <c r="M18" s="47">
        <f t="shared" si="4"/>
        <v>0.78776108046414306</v>
      </c>
    </row>
    <row r="19" spans="1:13" s="16" customFormat="1">
      <c r="A19" s="4">
        <v>13</v>
      </c>
      <c r="B19" s="6" t="s">
        <v>67</v>
      </c>
      <c r="C19" s="7">
        <v>38765</v>
      </c>
      <c r="D19" s="6" t="s">
        <v>66</v>
      </c>
      <c r="E19" s="5" t="s">
        <v>65</v>
      </c>
      <c r="F19" s="65">
        <v>28</v>
      </c>
      <c r="G19" s="24">
        <f t="shared" si="0"/>
        <v>16</v>
      </c>
      <c r="H19" s="65">
        <v>7.5</v>
      </c>
      <c r="I19" s="26">
        <f t="shared" si="1"/>
        <v>30</v>
      </c>
      <c r="J19" s="67">
        <v>33.9</v>
      </c>
      <c r="K19" s="26">
        <f t="shared" si="2"/>
        <v>32.507374631268441</v>
      </c>
      <c r="L19" s="54">
        <f t="shared" si="3"/>
        <v>78.507374631268448</v>
      </c>
      <c r="M19" s="74">
        <f t="shared" si="4"/>
        <v>0.78507374631268445</v>
      </c>
    </row>
    <row r="20" spans="1:13">
      <c r="A20" s="4">
        <v>14</v>
      </c>
      <c r="B20" s="4" t="s">
        <v>87</v>
      </c>
      <c r="C20" s="2">
        <v>38991</v>
      </c>
      <c r="D20" s="4" t="s">
        <v>18</v>
      </c>
      <c r="E20" s="4" t="s">
        <v>14</v>
      </c>
      <c r="F20" s="32">
        <v>35</v>
      </c>
      <c r="G20" s="24">
        <f t="shared" si="0"/>
        <v>20</v>
      </c>
      <c r="H20" s="32">
        <v>8.5</v>
      </c>
      <c r="I20" s="26">
        <f t="shared" si="1"/>
        <v>34</v>
      </c>
      <c r="J20" s="25">
        <v>44.56</v>
      </c>
      <c r="K20" s="26">
        <f t="shared" si="2"/>
        <v>24.730700179533212</v>
      </c>
      <c r="L20" s="27">
        <f t="shared" si="3"/>
        <v>78.730700179533216</v>
      </c>
      <c r="M20" s="47">
        <f t="shared" si="4"/>
        <v>0.7873070017953322</v>
      </c>
    </row>
    <row r="21" spans="1:13">
      <c r="A21" s="4">
        <v>15</v>
      </c>
      <c r="B21" s="4" t="s">
        <v>73</v>
      </c>
      <c r="C21" s="2">
        <v>38998</v>
      </c>
      <c r="D21" s="4" t="s">
        <v>72</v>
      </c>
      <c r="E21" s="4" t="s">
        <v>33</v>
      </c>
      <c r="F21" s="22">
        <v>30</v>
      </c>
      <c r="G21" s="24">
        <f t="shared" si="0"/>
        <v>17.142857142857142</v>
      </c>
      <c r="H21" s="22">
        <v>8.5</v>
      </c>
      <c r="I21" s="26">
        <f t="shared" si="1"/>
        <v>34</v>
      </c>
      <c r="J21" s="22">
        <v>40.549999999999997</v>
      </c>
      <c r="K21" s="26">
        <f t="shared" si="2"/>
        <v>27.17632552404439</v>
      </c>
      <c r="L21" s="27">
        <f t="shared" si="3"/>
        <v>78.319182666901526</v>
      </c>
      <c r="M21" s="47">
        <f t="shared" si="4"/>
        <v>0.78319182666901521</v>
      </c>
    </row>
    <row r="22" spans="1:13">
      <c r="A22" s="4">
        <v>16</v>
      </c>
      <c r="B22" s="5" t="s">
        <v>74</v>
      </c>
      <c r="C22" s="2">
        <v>38811</v>
      </c>
      <c r="D22" s="5" t="s">
        <v>100</v>
      </c>
      <c r="E22" s="5" t="s">
        <v>6</v>
      </c>
      <c r="F22" s="65">
        <v>24</v>
      </c>
      <c r="G22" s="24">
        <f t="shared" si="0"/>
        <v>13.714285714285714</v>
      </c>
      <c r="H22" s="65">
        <v>9.5</v>
      </c>
      <c r="I22" s="26">
        <f t="shared" si="1"/>
        <v>38</v>
      </c>
      <c r="J22" s="67">
        <v>41.81</v>
      </c>
      <c r="K22" s="26">
        <f t="shared" si="2"/>
        <v>26.357330782109543</v>
      </c>
      <c r="L22" s="54">
        <f t="shared" si="3"/>
        <v>78.071616496395251</v>
      </c>
      <c r="M22" s="74">
        <f t="shared" si="4"/>
        <v>0.78071616496395246</v>
      </c>
    </row>
    <row r="23" spans="1:13">
      <c r="A23" s="4">
        <v>17</v>
      </c>
      <c r="B23" s="6" t="s">
        <v>77</v>
      </c>
      <c r="C23" s="7">
        <v>38951</v>
      </c>
      <c r="D23" s="6" t="s">
        <v>78</v>
      </c>
      <c r="E23" s="6" t="s">
        <v>79</v>
      </c>
      <c r="F23" s="28">
        <v>24</v>
      </c>
      <c r="G23" s="24">
        <f t="shared" si="0"/>
        <v>13.714285714285714</v>
      </c>
      <c r="H23" s="28">
        <v>8.5</v>
      </c>
      <c r="I23" s="26">
        <f t="shared" si="1"/>
        <v>34</v>
      </c>
      <c r="J23" s="29">
        <v>37.229999999999997</v>
      </c>
      <c r="K23" s="26">
        <f t="shared" si="2"/>
        <v>29.599785119527265</v>
      </c>
      <c r="L23" s="27">
        <f t="shared" si="3"/>
        <v>77.314070833812977</v>
      </c>
      <c r="M23" s="47">
        <f t="shared" si="4"/>
        <v>0.77314070833812976</v>
      </c>
    </row>
    <row r="24" spans="1:13">
      <c r="A24" s="4">
        <v>18</v>
      </c>
      <c r="B24" s="4" t="s">
        <v>95</v>
      </c>
      <c r="C24" s="2">
        <v>38998</v>
      </c>
      <c r="D24" s="4" t="s">
        <v>17</v>
      </c>
      <c r="E24" s="68" t="s">
        <v>34</v>
      </c>
      <c r="F24" s="22">
        <v>25</v>
      </c>
      <c r="G24" s="24">
        <f t="shared" si="0"/>
        <v>14.285714285714286</v>
      </c>
      <c r="H24" s="22">
        <v>9</v>
      </c>
      <c r="I24" s="26">
        <f t="shared" si="1"/>
        <v>36</v>
      </c>
      <c r="J24" s="22">
        <v>44.5</v>
      </c>
      <c r="K24" s="26">
        <f t="shared" si="2"/>
        <v>24.764044943820224</v>
      </c>
      <c r="L24" s="27">
        <f t="shared" si="3"/>
        <v>75.049759229534516</v>
      </c>
      <c r="M24" s="47">
        <f t="shared" si="4"/>
        <v>0.75049759229534518</v>
      </c>
    </row>
    <row r="25" spans="1:13">
      <c r="A25" s="4">
        <v>19</v>
      </c>
      <c r="B25" s="4" t="s">
        <v>80</v>
      </c>
      <c r="C25" s="2">
        <v>38836</v>
      </c>
      <c r="D25" s="4" t="s">
        <v>16</v>
      </c>
      <c r="E25" s="4" t="s">
        <v>81</v>
      </c>
      <c r="F25" s="33">
        <v>31</v>
      </c>
      <c r="G25" s="24">
        <f t="shared" si="0"/>
        <v>17.714285714285715</v>
      </c>
      <c r="H25" s="33">
        <v>8.5</v>
      </c>
      <c r="I25" s="26">
        <f t="shared" si="1"/>
        <v>34</v>
      </c>
      <c r="J25" s="42">
        <v>48.55</v>
      </c>
      <c r="K25" s="26">
        <f t="shared" si="2"/>
        <v>22.698249227600414</v>
      </c>
      <c r="L25" s="27">
        <f t="shared" si="3"/>
        <v>74.412534941886122</v>
      </c>
      <c r="M25" s="47">
        <f t="shared" si="4"/>
        <v>0.74412534941886121</v>
      </c>
    </row>
    <row r="26" spans="1:13">
      <c r="A26" s="4">
        <v>20</v>
      </c>
      <c r="B26" s="4" t="s">
        <v>61</v>
      </c>
      <c r="C26" s="2">
        <v>38886</v>
      </c>
      <c r="D26" s="4" t="s">
        <v>36</v>
      </c>
      <c r="E26" s="4" t="s">
        <v>60</v>
      </c>
      <c r="F26" s="22">
        <v>27</v>
      </c>
      <c r="G26" s="24">
        <f t="shared" si="0"/>
        <v>15.428571428571429</v>
      </c>
      <c r="H26" s="22">
        <v>8.5</v>
      </c>
      <c r="I26" s="26">
        <f t="shared" si="1"/>
        <v>34</v>
      </c>
      <c r="J26" s="22">
        <v>44.73</v>
      </c>
      <c r="K26" s="26">
        <f t="shared" si="2"/>
        <v>24.6367091437514</v>
      </c>
      <c r="L26" s="27">
        <f t="shared" si="3"/>
        <v>74.065280572322834</v>
      </c>
      <c r="M26" s="47">
        <f t="shared" si="4"/>
        <v>0.74065280572322834</v>
      </c>
    </row>
    <row r="27" spans="1:13">
      <c r="A27" s="4">
        <v>21</v>
      </c>
      <c r="B27" s="4" t="s">
        <v>82</v>
      </c>
      <c r="C27" s="2">
        <v>38873</v>
      </c>
      <c r="D27" s="4" t="s">
        <v>83</v>
      </c>
      <c r="E27" s="4" t="s">
        <v>84</v>
      </c>
      <c r="F27" s="1">
        <v>19</v>
      </c>
      <c r="G27" s="24">
        <f t="shared" si="0"/>
        <v>10.857142857142858</v>
      </c>
      <c r="H27" s="1">
        <v>7.5</v>
      </c>
      <c r="I27" s="26">
        <f t="shared" si="1"/>
        <v>30</v>
      </c>
      <c r="J27" s="29">
        <v>35.450000000000003</v>
      </c>
      <c r="K27" s="26">
        <f t="shared" si="2"/>
        <v>31.08603667136812</v>
      </c>
      <c r="L27" s="27">
        <f t="shared" si="3"/>
        <v>71.943179528510981</v>
      </c>
      <c r="M27" s="47">
        <f t="shared" si="4"/>
        <v>0.71943179528510981</v>
      </c>
    </row>
    <row r="28" spans="1:13">
      <c r="A28" s="4">
        <v>22</v>
      </c>
      <c r="B28" s="5" t="s">
        <v>63</v>
      </c>
      <c r="C28" s="8">
        <v>39074</v>
      </c>
      <c r="D28" s="5" t="s">
        <v>64</v>
      </c>
      <c r="E28" s="5" t="s">
        <v>65</v>
      </c>
      <c r="F28" s="65">
        <v>23</v>
      </c>
      <c r="G28" s="24">
        <f t="shared" si="0"/>
        <v>13.142857142857142</v>
      </c>
      <c r="H28" s="28">
        <v>7.5</v>
      </c>
      <c r="I28" s="26">
        <f t="shared" si="1"/>
        <v>30</v>
      </c>
      <c r="J28" s="29">
        <v>41.14</v>
      </c>
      <c r="K28" s="26">
        <f t="shared" si="2"/>
        <v>26.786582401555663</v>
      </c>
      <c r="L28" s="27">
        <f t="shared" si="3"/>
        <v>69.929439544412801</v>
      </c>
      <c r="M28" s="47">
        <f t="shared" si="4"/>
        <v>0.69929439544412797</v>
      </c>
    </row>
    <row r="29" spans="1:13">
      <c r="A29" s="4">
        <v>23</v>
      </c>
      <c r="B29" s="11" t="s">
        <v>90</v>
      </c>
      <c r="C29" s="12">
        <v>38845</v>
      </c>
      <c r="D29" s="11" t="s">
        <v>25</v>
      </c>
      <c r="E29" s="11" t="s">
        <v>11</v>
      </c>
      <c r="F29" s="28">
        <v>18</v>
      </c>
      <c r="G29" s="24">
        <f t="shared" si="0"/>
        <v>10.285714285714286</v>
      </c>
      <c r="H29" s="28">
        <v>7.5</v>
      </c>
      <c r="I29" s="26">
        <f t="shared" si="1"/>
        <v>30</v>
      </c>
      <c r="J29" s="25">
        <v>37.93</v>
      </c>
      <c r="K29" s="26">
        <f t="shared" si="2"/>
        <v>29.053519641444765</v>
      </c>
      <c r="L29" s="27">
        <f t="shared" si="3"/>
        <v>69.339233927159057</v>
      </c>
      <c r="M29" s="47">
        <f t="shared" si="4"/>
        <v>0.69339233927159061</v>
      </c>
    </row>
    <row r="30" spans="1:13">
      <c r="A30" s="4">
        <v>24</v>
      </c>
      <c r="B30" s="9" t="s">
        <v>75</v>
      </c>
      <c r="C30" s="2">
        <v>38853</v>
      </c>
      <c r="D30" s="5" t="s">
        <v>100</v>
      </c>
      <c r="E30" s="9" t="s">
        <v>6</v>
      </c>
      <c r="F30" s="33">
        <v>22</v>
      </c>
      <c r="G30" s="24">
        <f t="shared" si="0"/>
        <v>12.571428571428571</v>
      </c>
      <c r="H30" s="33">
        <v>8</v>
      </c>
      <c r="I30" s="26">
        <f t="shared" si="1"/>
        <v>32</v>
      </c>
      <c r="J30" s="42">
        <v>45.93</v>
      </c>
      <c r="K30" s="26">
        <f t="shared" si="2"/>
        <v>23.99303287611583</v>
      </c>
      <c r="L30" s="27">
        <f t="shared" si="3"/>
        <v>68.564461447544403</v>
      </c>
      <c r="M30" s="47">
        <f t="shared" si="4"/>
        <v>0.685644614475444</v>
      </c>
    </row>
    <row r="31" spans="1:13">
      <c r="A31" s="4">
        <v>25</v>
      </c>
      <c r="B31" s="4" t="s">
        <v>93</v>
      </c>
      <c r="C31" s="12">
        <v>38729</v>
      </c>
      <c r="D31" s="4" t="s">
        <v>58</v>
      </c>
      <c r="E31" s="4" t="s">
        <v>7</v>
      </c>
      <c r="F31" s="33">
        <v>21</v>
      </c>
      <c r="G31" s="24">
        <f t="shared" si="0"/>
        <v>12</v>
      </c>
      <c r="H31" s="33">
        <v>9</v>
      </c>
      <c r="I31" s="26">
        <f t="shared" si="1"/>
        <v>36</v>
      </c>
      <c r="J31" s="25">
        <v>54.38</v>
      </c>
      <c r="K31" s="26">
        <f t="shared" si="2"/>
        <v>20.264803236483999</v>
      </c>
      <c r="L31" s="27">
        <f t="shared" si="3"/>
        <v>68.264803236483999</v>
      </c>
      <c r="M31" s="47">
        <f t="shared" si="4"/>
        <v>0.68264803236483995</v>
      </c>
    </row>
    <row r="32" spans="1:13" ht="15.75" customHeight="1">
      <c r="A32" s="4">
        <v>26</v>
      </c>
      <c r="B32" s="4" t="s">
        <v>92</v>
      </c>
      <c r="C32" s="18">
        <v>38755</v>
      </c>
      <c r="D32" s="4" t="s">
        <v>58</v>
      </c>
      <c r="E32" s="4" t="s">
        <v>7</v>
      </c>
      <c r="F32" s="31">
        <v>17</v>
      </c>
      <c r="G32" s="24">
        <f t="shared" si="0"/>
        <v>9.7142857142857135</v>
      </c>
      <c r="H32" s="28">
        <v>8</v>
      </c>
      <c r="I32" s="26">
        <f t="shared" si="1"/>
        <v>32</v>
      </c>
      <c r="J32" s="25">
        <v>42.36</v>
      </c>
      <c r="K32" s="26">
        <f t="shared" si="2"/>
        <v>26.015108593012275</v>
      </c>
      <c r="L32" s="27">
        <f t="shared" si="3"/>
        <v>67.729394307297994</v>
      </c>
      <c r="M32" s="47">
        <f t="shared" si="4"/>
        <v>0.67729394307297996</v>
      </c>
    </row>
    <row r="33" spans="1:13">
      <c r="A33" s="4">
        <v>27</v>
      </c>
      <c r="B33" s="15" t="s">
        <v>91</v>
      </c>
      <c r="C33" s="10">
        <v>39162</v>
      </c>
      <c r="D33" s="15" t="s">
        <v>58</v>
      </c>
      <c r="E33" s="15" t="s">
        <v>7</v>
      </c>
      <c r="F33" s="30">
        <v>18</v>
      </c>
      <c r="G33" s="24">
        <f t="shared" si="0"/>
        <v>10.285714285714286</v>
      </c>
      <c r="H33" s="28">
        <v>7</v>
      </c>
      <c r="I33" s="26">
        <f t="shared" si="1"/>
        <v>28</v>
      </c>
      <c r="J33" s="25">
        <v>46.41</v>
      </c>
      <c r="K33" s="26">
        <f t="shared" si="2"/>
        <v>23.744882568411981</v>
      </c>
      <c r="L33" s="27">
        <f t="shared" si="3"/>
        <v>62.030596854126266</v>
      </c>
      <c r="M33" s="47">
        <f t="shared" si="4"/>
        <v>0.62030596854126263</v>
      </c>
    </row>
    <row r="34" spans="1:13">
      <c r="A34" s="4">
        <v>28</v>
      </c>
      <c r="B34" s="4" t="s">
        <v>94</v>
      </c>
      <c r="C34" s="2">
        <v>38970</v>
      </c>
      <c r="D34" s="4" t="s">
        <v>17</v>
      </c>
      <c r="E34" s="68" t="s">
        <v>34</v>
      </c>
      <c r="F34" s="22">
        <v>16</v>
      </c>
      <c r="G34" s="24">
        <f t="shared" si="0"/>
        <v>9.1428571428571423</v>
      </c>
      <c r="H34" s="22">
        <v>7</v>
      </c>
      <c r="I34" s="26">
        <f t="shared" si="1"/>
        <v>28</v>
      </c>
      <c r="J34" s="22">
        <v>48.77</v>
      </c>
      <c r="K34" s="26">
        <f t="shared" si="2"/>
        <v>22.595858109493541</v>
      </c>
      <c r="L34" s="27">
        <f t="shared" si="3"/>
        <v>59.73871525235068</v>
      </c>
      <c r="M34" s="47">
        <f t="shared" si="4"/>
        <v>0.59738715252350683</v>
      </c>
    </row>
    <row r="35" spans="1:13">
      <c r="A35" s="4">
        <v>29</v>
      </c>
      <c r="B35" s="4" t="s">
        <v>98</v>
      </c>
      <c r="C35" s="2">
        <v>38865</v>
      </c>
      <c r="D35" s="4" t="s">
        <v>99</v>
      </c>
      <c r="E35" s="6" t="s">
        <v>79</v>
      </c>
      <c r="F35" s="22">
        <v>16</v>
      </c>
      <c r="G35" s="24">
        <f t="shared" si="0"/>
        <v>9.1428571428571423</v>
      </c>
      <c r="H35" s="22">
        <v>5.5</v>
      </c>
      <c r="I35" s="26">
        <f t="shared" si="1"/>
        <v>22</v>
      </c>
      <c r="J35" s="22">
        <v>40.340000000000003</v>
      </c>
      <c r="K35" s="26">
        <f t="shared" si="2"/>
        <v>27.317798710956865</v>
      </c>
      <c r="L35" s="27">
        <f t="shared" si="3"/>
        <v>58.460655853814004</v>
      </c>
      <c r="M35" s="47">
        <f t="shared" si="4"/>
        <v>0.58460655853814003</v>
      </c>
    </row>
    <row r="37" spans="1:13">
      <c r="B37" s="71" t="s">
        <v>111</v>
      </c>
      <c r="C37" s="77" t="s">
        <v>102</v>
      </c>
      <c r="D37" s="77"/>
    </row>
    <row r="38" spans="1:13">
      <c r="B38" s="72" t="s">
        <v>35</v>
      </c>
      <c r="C38" s="78" t="s">
        <v>112</v>
      </c>
      <c r="D38" s="78"/>
    </row>
    <row r="39" spans="1:13">
      <c r="B39" s="72" t="s">
        <v>113</v>
      </c>
      <c r="C39" s="76" t="s">
        <v>114</v>
      </c>
      <c r="D39" s="76"/>
    </row>
    <row r="40" spans="1:13">
      <c r="B40" s="72" t="s">
        <v>113</v>
      </c>
      <c r="C40" s="76" t="s">
        <v>115</v>
      </c>
      <c r="D40" s="76"/>
    </row>
    <row r="41" spans="1:13">
      <c r="B41" s="72" t="s">
        <v>113</v>
      </c>
      <c r="C41" s="76" t="s">
        <v>103</v>
      </c>
      <c r="D41" s="76"/>
    </row>
    <row r="42" spans="1:13">
      <c r="B42" s="72" t="s">
        <v>113</v>
      </c>
      <c r="C42" s="76" t="s">
        <v>109</v>
      </c>
      <c r="D42" s="76"/>
    </row>
    <row r="43" spans="1:13">
      <c r="B43" s="72" t="s">
        <v>113</v>
      </c>
      <c r="C43" s="76" t="s">
        <v>116</v>
      </c>
      <c r="D43" s="76"/>
    </row>
    <row r="44" spans="1:13">
      <c r="B44" s="72" t="s">
        <v>113</v>
      </c>
      <c r="C44" s="76" t="s">
        <v>117</v>
      </c>
      <c r="D44" s="76"/>
    </row>
    <row r="45" spans="1:13">
      <c r="B45" s="72" t="s">
        <v>113</v>
      </c>
      <c r="C45" s="76" t="s">
        <v>118</v>
      </c>
      <c r="D45" s="76"/>
    </row>
    <row r="46" spans="1:13">
      <c r="B46" s="72" t="s">
        <v>113</v>
      </c>
      <c r="C46" s="76" t="s">
        <v>119</v>
      </c>
      <c r="D46" s="76"/>
    </row>
    <row r="47" spans="1:13">
      <c r="B47" s="73"/>
      <c r="C47" s="73"/>
      <c r="D47" s="73"/>
    </row>
  </sheetData>
  <mergeCells count="26">
    <mergeCell ref="R5:S5"/>
    <mergeCell ref="E5:E6"/>
    <mergeCell ref="F5:G5"/>
    <mergeCell ref="H5:I5"/>
    <mergeCell ref="N5:O5"/>
    <mergeCell ref="P5:Q5"/>
    <mergeCell ref="J5:K5"/>
    <mergeCell ref="L5:L6"/>
    <mergeCell ref="M5:M6"/>
    <mergeCell ref="A1:H1"/>
    <mergeCell ref="A2:H2"/>
    <mergeCell ref="A3:H3"/>
    <mergeCell ref="A5:A6"/>
    <mergeCell ref="B5:B6"/>
    <mergeCell ref="C5:C6"/>
    <mergeCell ref="D5:D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</mergeCells>
  <phoneticPr fontId="2" type="noConversion"/>
  <pageMargins left="0.15748031496062992" right="0.15748031496062992" top="0.27" bottom="0.3" header="0.2" footer="0.2"/>
  <pageSetup paperSize="9" scale="83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7мальчики</vt:lpstr>
      <vt:lpstr>8мальчики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2020-12-09T12:23:20Z</cp:lastPrinted>
  <dcterms:created xsi:type="dcterms:W3CDTF">2011-09-15T07:41:43Z</dcterms:created>
  <dcterms:modified xsi:type="dcterms:W3CDTF">2020-12-09T12:38:30Z</dcterms:modified>
</cp:coreProperties>
</file>