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1370" windowHeight="8655" activeTab="1"/>
  </bookViews>
  <sheets>
    <sheet name="7 девочки" sheetId="9" r:id="rId1"/>
    <sheet name="8 девочки" sheetId="6" r:id="rId2"/>
  </sheets>
  <definedNames>
    <definedName name="_xlnm._FilterDatabase" localSheetId="0" hidden="1">'7 девочки'!$B$5:$M$22</definedName>
    <definedName name="_xlnm._FilterDatabase" localSheetId="1" hidden="1">'8 девочки'!$B$5:$M$36</definedName>
  </definedNames>
  <calcPr calcId="125725"/>
</workbook>
</file>

<file path=xl/calcChain.xml><?xml version="1.0" encoding="utf-8"?>
<calcChain xmlns="http://schemas.openxmlformats.org/spreadsheetml/2006/main">
  <c r="O7" i="6"/>
  <c r="G28" s="1"/>
  <c r="Q7"/>
  <c r="I28" s="1"/>
  <c r="S7"/>
  <c r="K28" s="1"/>
  <c r="L28" l="1"/>
  <c r="M28" s="1"/>
  <c r="S7" i="9" l="1"/>
  <c r="K14" s="1"/>
  <c r="Q7"/>
  <c r="O7"/>
  <c r="K16" i="6" l="1"/>
  <c r="K23"/>
  <c r="K18"/>
  <c r="K13"/>
  <c r="K14"/>
  <c r="K31"/>
  <c r="K10"/>
  <c r="K32"/>
  <c r="K7"/>
  <c r="K12"/>
  <c r="K19"/>
  <c r="K20"/>
  <c r="K21"/>
  <c r="K27"/>
  <c r="K8"/>
  <c r="K33"/>
  <c r="G14"/>
  <c r="G31"/>
  <c r="G10"/>
  <c r="G32"/>
  <c r="G7"/>
  <c r="G12"/>
  <c r="G19"/>
  <c r="G20"/>
  <c r="G21"/>
  <c r="G27"/>
  <c r="G8"/>
  <c r="G33"/>
  <c r="G23"/>
  <c r="G18"/>
  <c r="G13"/>
  <c r="I23"/>
  <c r="I18"/>
  <c r="I13"/>
  <c r="I7"/>
  <c r="I12"/>
  <c r="I20"/>
  <c r="I27"/>
  <c r="I33"/>
  <c r="I14"/>
  <c r="I31"/>
  <c r="I10"/>
  <c r="I32"/>
  <c r="I19"/>
  <c r="I21"/>
  <c r="I8"/>
  <c r="G11"/>
  <c r="G34"/>
  <c r="G26"/>
  <c r="G22"/>
  <c r="G15"/>
  <c r="G35"/>
  <c r="G36"/>
  <c r="G17"/>
  <c r="K20" i="9"/>
  <c r="K15"/>
  <c r="K21"/>
  <c r="K22"/>
  <c r="K18"/>
  <c r="K12"/>
  <c r="K16"/>
  <c r="K19"/>
  <c r="K11"/>
  <c r="K8"/>
  <c r="K13"/>
  <c r="K10"/>
  <c r="K17"/>
  <c r="K9"/>
  <c r="K7"/>
  <c r="G8"/>
  <c r="I8"/>
  <c r="G18"/>
  <c r="G13"/>
  <c r="G22"/>
  <c r="I13"/>
  <c r="I22"/>
  <c r="I14"/>
  <c r="I19"/>
  <c r="G20"/>
  <c r="I12"/>
  <c r="G19"/>
  <c r="G9"/>
  <c r="I21"/>
  <c r="G17"/>
  <c r="G14"/>
  <c r="G21"/>
  <c r="G16"/>
  <c r="G10"/>
  <c r="G11"/>
  <c r="G15"/>
  <c r="G7"/>
  <c r="I10"/>
  <c r="I7"/>
  <c r="I15"/>
  <c r="I17"/>
  <c r="I11"/>
  <c r="I20"/>
  <c r="I9"/>
  <c r="G12"/>
  <c r="I16"/>
  <c r="I18"/>
  <c r="K15" i="6"/>
  <c r="K22"/>
  <c r="I29"/>
  <c r="K29"/>
  <c r="K36"/>
  <c r="K11"/>
  <c r="K26"/>
  <c r="G29"/>
  <c r="G30"/>
  <c r="G25"/>
  <c r="G9"/>
  <c r="K25"/>
  <c r="K17"/>
  <c r="K30"/>
  <c r="K35"/>
  <c r="G16"/>
  <c r="G24"/>
  <c r="K34"/>
  <c r="K24"/>
  <c r="K9"/>
  <c r="I16"/>
  <c r="I24"/>
  <c r="I36"/>
  <c r="I25"/>
  <c r="I35"/>
  <c r="I22"/>
  <c r="I9"/>
  <c r="I11"/>
  <c r="I34"/>
  <c r="I17"/>
  <c r="I15"/>
  <c r="I30"/>
  <c r="I26"/>
  <c r="L27" l="1"/>
  <c r="M27" s="1"/>
  <c r="L19"/>
  <c r="M19" s="1"/>
  <c r="L13"/>
  <c r="M13" s="1"/>
  <c r="L23"/>
  <c r="M23" s="1"/>
  <c r="L32"/>
  <c r="M32" s="1"/>
  <c r="L8"/>
  <c r="M8" s="1"/>
  <c r="L7"/>
  <c r="M7" s="1"/>
  <c r="L31"/>
  <c r="M31" s="1"/>
  <c r="L33"/>
  <c r="M33" s="1"/>
  <c r="L12"/>
  <c r="M12" s="1"/>
  <c r="L21"/>
  <c r="M21" s="1"/>
  <c r="L10"/>
  <c r="M10" s="1"/>
  <c r="L14"/>
  <c r="M14" s="1"/>
  <c r="L20"/>
  <c r="M20" s="1"/>
  <c r="L18"/>
  <c r="M18" s="1"/>
  <c r="L34"/>
  <c r="M34" s="1"/>
  <c r="L25"/>
  <c r="M25" s="1"/>
  <c r="L16"/>
  <c r="M16" s="1"/>
  <c r="L15" i="9"/>
  <c r="M15" s="1"/>
  <c r="L14"/>
  <c r="M14" s="1"/>
  <c r="L11"/>
  <c r="M11" s="1"/>
  <c r="L16"/>
  <c r="M16" s="1"/>
  <c r="L18"/>
  <c r="M18" s="1"/>
  <c r="L21"/>
  <c r="M21" s="1"/>
  <c r="L13"/>
  <c r="M13" s="1"/>
  <c r="L22"/>
  <c r="M22" s="1"/>
  <c r="L8"/>
  <c r="M8" s="1"/>
  <c r="L7"/>
  <c r="M7" s="1"/>
  <c r="L12"/>
  <c r="M12" s="1"/>
  <c r="L19"/>
  <c r="M19" s="1"/>
  <c r="L20"/>
  <c r="M20" s="1"/>
  <c r="L10"/>
  <c r="M10" s="1"/>
  <c r="L9"/>
  <c r="M9" s="1"/>
  <c r="L17"/>
  <c r="M17" s="1"/>
  <c r="L24" i="6"/>
  <c r="M24" s="1"/>
  <c r="L15"/>
  <c r="M15" s="1"/>
  <c r="L22"/>
  <c r="M22" s="1"/>
  <c r="L11"/>
  <c r="M11" s="1"/>
  <c r="L29"/>
  <c r="M29" s="1"/>
  <c r="L26"/>
  <c r="M26" s="1"/>
  <c r="L36"/>
  <c r="M36" s="1"/>
  <c r="L9"/>
  <c r="M9" s="1"/>
  <c r="L35"/>
  <c r="M35" s="1"/>
  <c r="L30"/>
  <c r="M30" s="1"/>
  <c r="L17"/>
  <c r="M17" s="1"/>
</calcChain>
</file>

<file path=xl/sharedStrings.xml><?xml version="1.0" encoding="utf-8"?>
<sst xmlns="http://schemas.openxmlformats.org/spreadsheetml/2006/main" count="224" uniqueCount="127">
  <si>
    <t>№</t>
  </si>
  <si>
    <t>ФИО участника (полностью)</t>
  </si>
  <si>
    <t>Дата рождения</t>
  </si>
  <si>
    <t>Образовательное учреждение</t>
  </si>
  <si>
    <t>Фамилия, имя, отчество учителя (полностью)</t>
  </si>
  <si>
    <t>ПРОТОКОЛ</t>
  </si>
  <si>
    <t>Соловьева Светлана Николаевна</t>
  </si>
  <si>
    <t>Читинова Надежда Владимировна</t>
  </si>
  <si>
    <t>Шургучиева Нина Андреевна</t>
  </si>
  <si>
    <t>Бурлаков Николай Владимирович</t>
  </si>
  <si>
    <t>Бадма-Гаряев Геннадий Иванович</t>
  </si>
  <si>
    <t xml:space="preserve">ПРОТОКОЛ </t>
  </si>
  <si>
    <t>Тюрбеева Эльзята Владимировна</t>
  </si>
  <si>
    <t>Манджиев Айгур Николаевич</t>
  </si>
  <si>
    <t>Расстрига Елена Анатольевна</t>
  </si>
  <si>
    <t>Гаряджиева Елена Владимировна</t>
  </si>
  <si>
    <t>Коростылева Анжелика Георгиевна</t>
  </si>
  <si>
    <t>Бамбаева Людмила Лазаревна</t>
  </si>
  <si>
    <t>Лялин Эрдни Николаевич</t>
  </si>
  <si>
    <t>МБОУ "СОШ №17"</t>
  </si>
  <si>
    <t>МБОУ "ЭМГ"</t>
  </si>
  <si>
    <t>МБОУ "ЭКГ"</t>
  </si>
  <si>
    <t>МБОУ "СОШ №21"</t>
  </si>
  <si>
    <t>Всего баллов</t>
  </si>
  <si>
    <t>Процент выполнения</t>
  </si>
  <si>
    <t>Балл</t>
  </si>
  <si>
    <t>Кол баллов</t>
  </si>
  <si>
    <t>Результат</t>
  </si>
  <si>
    <t>Теоретико-методический  тур ( (мах 20 б.)</t>
  </si>
  <si>
    <t>Практика № 1 (акробатика)  (мах 40 б.)</t>
  </si>
  <si>
    <t>Практика № 2 (баскетбол) (мах 40 б.)</t>
  </si>
  <si>
    <t>МБОУ "КЭГ"</t>
  </si>
  <si>
    <t>МБОУ "СОШ №4"</t>
  </si>
  <si>
    <t>Теоретико-методический  тур  (мах 20 б.)</t>
  </si>
  <si>
    <t>Практика № 1 (акробатика)          (мах 40 б.)</t>
  </si>
  <si>
    <t>Практика № 2 (баскетбол)                 (мах 40 б.)</t>
  </si>
  <si>
    <t>БАСКЕТБОЛ</t>
  </si>
  <si>
    <t>АКРОБАТИКА</t>
  </si>
  <si>
    <t>ТЕОРИЯ</t>
  </si>
  <si>
    <t>Максим.</t>
  </si>
  <si>
    <t>Председатель жюри: ________</t>
  </si>
  <si>
    <t xml:space="preserve"> ______________________</t>
  </si>
  <si>
    <t>Члены жюри: _____________</t>
  </si>
  <si>
    <t>Дорджиева Ангира Батаевна</t>
  </si>
  <si>
    <t>Тюрбеева Э.В.</t>
  </si>
  <si>
    <t>Босхамджиева Ангира Денисовна</t>
  </si>
  <si>
    <t>МБОУ "СОШ№2"</t>
  </si>
  <si>
    <t>Джоникова Айлана Мергеновна</t>
  </si>
  <si>
    <t>Мацаков Церен Олегович</t>
  </si>
  <si>
    <t>Сосвикова Сагина Саналовна</t>
  </si>
  <si>
    <t>Каукенова Ульяна Джангаровна</t>
  </si>
  <si>
    <t>МБОУ "СОШ № 15"</t>
  </si>
  <si>
    <t>Егоров Олег Викторович</t>
  </si>
  <si>
    <t>Мугулдаева Заяна Будимировна</t>
  </si>
  <si>
    <t>Ходеев Евгений Бадмаевич</t>
  </si>
  <si>
    <t>Толочко Людмила Евгеньевна</t>
  </si>
  <si>
    <t>Манджиева Саглара Дмитриевна</t>
  </si>
  <si>
    <t>Дурдусова Данара Джангаровна</t>
  </si>
  <si>
    <t>Овкаджиева Александра Саналовна</t>
  </si>
  <si>
    <t>Ашаева Айса Анатольевна</t>
  </si>
  <si>
    <t>МБОУ"СОШ№12"</t>
  </si>
  <si>
    <t>Шулаев Олег Владимирович</t>
  </si>
  <si>
    <t>Бембинова Виктория Олеговна</t>
  </si>
  <si>
    <t>Даржагинова Нина Романовна</t>
  </si>
  <si>
    <t>Церенова Светлана Юрьевна</t>
  </si>
  <si>
    <t>Докурова Альмина Саналовна</t>
  </si>
  <si>
    <t>МБОУ СОШ № 18</t>
  </si>
  <si>
    <t>Халтырова Айлана Витальевна</t>
  </si>
  <si>
    <t>Менкенова Аюна Очировна</t>
  </si>
  <si>
    <t>МБОУ "СОШ№20"</t>
  </si>
  <si>
    <t>Костиков Очир Алексеевич</t>
  </si>
  <si>
    <t>Фоменко Ксения Вячеславовна</t>
  </si>
  <si>
    <t>МБОУ "Элистинский лицей"</t>
  </si>
  <si>
    <t>Городовикова Ольга Александровна</t>
  </si>
  <si>
    <t>Москуева Эльзята Арслановна</t>
  </si>
  <si>
    <t>Мазанова Эва Евгеньевна</t>
  </si>
  <si>
    <t>Запорожцева Анастасия Алексеевна</t>
  </si>
  <si>
    <t>Ефимова Екатерина Владимировна</t>
  </si>
  <si>
    <t>Каримова Айнуска Усоновна</t>
  </si>
  <si>
    <t>Гермалеева Элина Сергеевна</t>
  </si>
  <si>
    <t>Баталаева Полина Мингияновна</t>
  </si>
  <si>
    <t>Буваева Саглара Очир-горяевна</t>
  </si>
  <si>
    <t>Адьянова Дарья Баатровна</t>
  </si>
  <si>
    <t>Шининова Сарина Саналовна</t>
  </si>
  <si>
    <t>Матвеева Валерия Чингисовна</t>
  </si>
  <si>
    <t>Нуглаев Борис Сананович</t>
  </si>
  <si>
    <t>Нургалиева Рамина Камилевна</t>
  </si>
  <si>
    <t>Андронов Виктор Владимирович</t>
  </si>
  <si>
    <t>Джаврунова Айта Валерьевна</t>
  </si>
  <si>
    <t>Мукаева Валерия Алексеевна</t>
  </si>
  <si>
    <t>Мангаева Гиляна Владиславовна</t>
  </si>
  <si>
    <t>Гаряджиева Юлия Саналовна</t>
  </si>
  <si>
    <t>Васильева Баина Басанговна</t>
  </si>
  <si>
    <t>Убушиева Даяна Александровна</t>
  </si>
  <si>
    <t>Уланова Баина Баатровна</t>
  </si>
  <si>
    <t>Бадмаева Иляна Дмитриевна</t>
  </si>
  <si>
    <t>Церенова  Иляна  Алексеевна</t>
  </si>
  <si>
    <t>Лиджиева Айлана Саналовна</t>
  </si>
  <si>
    <t>МБОУ СОШ № 3</t>
  </si>
  <si>
    <t>Ниджляев Александр Николаевич</t>
  </si>
  <si>
    <t>Хурчиева Александра Баатровна</t>
  </si>
  <si>
    <t>Мушаев Максим Владимирович</t>
  </si>
  <si>
    <t>Хахленова Анжела Хонгоровна</t>
  </si>
  <si>
    <t>МБОУ "СОШ № 10"</t>
  </si>
  <si>
    <t>Мунянова Даяна Дорджиевна</t>
  </si>
  <si>
    <t>МБОУ СОШ №3</t>
  </si>
  <si>
    <t>Абушина Арина Александровна</t>
  </si>
  <si>
    <t>МБОУ "СОШ № 21"</t>
  </si>
  <si>
    <t>Мацакова Олеся Михайловна</t>
  </si>
  <si>
    <t>Мухамедова Зоя Александровна</t>
  </si>
  <si>
    <t>Бисалиева Валерия Жамалдиновна</t>
  </si>
  <si>
    <t xml:space="preserve">МБОУ "СОШ №17" </t>
  </si>
  <si>
    <t>Максимальный балл -      100                                                                                       Дата проведения "9" декабря  2020 г.</t>
  </si>
  <si>
    <t>/Нимгирова Г.И./</t>
  </si>
  <si>
    <t>/Арылов П.Д./</t>
  </si>
  <si>
    <t>/Читинова Н.В./</t>
  </si>
  <si>
    <t>/Ефимова Е.В./</t>
  </si>
  <si>
    <t>Максимальный балл -100                                                                                             Дата проведения "9" декабря  2020 г.</t>
  </si>
  <si>
    <t>муниципального этапа Всероссийской олимпиады школьников 2020-2021уч. год    Физическая культура 7 класс (девочки)</t>
  </si>
  <si>
    <t>муниципального этапа Всероссийской олимпиады школьников 2020-2021 уч. год    Физическая культура  8  класс (девочки)</t>
  </si>
  <si>
    <t>/Бамбаева Л.Л./</t>
  </si>
  <si>
    <t>/Гаряджиева Е.В./</t>
  </si>
  <si>
    <t>/Ходеев Е.Б./</t>
  </si>
  <si>
    <t>/Пастарнаков В.А./</t>
  </si>
  <si>
    <t>/Хургучиева Н.А./</t>
  </si>
  <si>
    <t>/Шулаев О.В./</t>
  </si>
  <si>
    <t xml:space="preserve">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</si>
</sst>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10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6">
    <xf numFmtId="0" fontId="0" fillId="0" borderId="0" xfId="0"/>
    <xf numFmtId="14" fontId="3" fillId="0" borderId="1" xfId="0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  <xf numFmtId="14" fontId="3" fillId="0" borderId="1" xfId="0" applyNumberFormat="1" applyFont="1" applyBorder="1" applyAlignment="1">
      <alignment horizontal="left" wrapText="1"/>
    </xf>
    <xf numFmtId="14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 wrapText="1"/>
    </xf>
    <xf numFmtId="0" fontId="0" fillId="0" borderId="1" xfId="0" applyFont="1" applyBorder="1"/>
    <xf numFmtId="0" fontId="0" fillId="0" borderId="0" xfId="0" applyFont="1"/>
    <xf numFmtId="0" fontId="3" fillId="0" borderId="1" xfId="0" applyFont="1" applyBorder="1" applyAlignment="1">
      <alignment horizontal="left" vertical="top"/>
    </xf>
    <xf numFmtId="14" fontId="3" fillId="0" borderId="1" xfId="0" applyNumberFormat="1" applyFont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center" vertical="top" wrapText="1"/>
    </xf>
    <xf numFmtId="0" fontId="0" fillId="0" borderId="0" xfId="0" applyFont="1" applyBorder="1"/>
    <xf numFmtId="0" fontId="0" fillId="0" borderId="0" xfId="0" applyBorder="1"/>
    <xf numFmtId="0" fontId="0" fillId="0" borderId="1" xfId="0" applyBorder="1"/>
    <xf numFmtId="0" fontId="0" fillId="0" borderId="0" xfId="0" applyFill="1" applyBorder="1"/>
    <xf numFmtId="0" fontId="3" fillId="3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0" fillId="2" borderId="0" xfId="0" applyFill="1" applyBorder="1"/>
    <xf numFmtId="164" fontId="0" fillId="2" borderId="0" xfId="0" applyNumberFormat="1" applyFill="1" applyBorder="1"/>
    <xf numFmtId="164" fontId="3" fillId="2" borderId="0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/>
    </xf>
    <xf numFmtId="0" fontId="0" fillId="2" borderId="0" xfId="0" applyFont="1" applyFill="1" applyBorder="1"/>
    <xf numFmtId="0" fontId="3" fillId="2" borderId="0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right"/>
    </xf>
    <xf numFmtId="164" fontId="0" fillId="3" borderId="1" xfId="0" applyNumberFormat="1" applyFill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wrapText="1"/>
    </xf>
    <xf numFmtId="0" fontId="0" fillId="0" borderId="1" xfId="0" applyFont="1" applyBorder="1" applyAlignment="1">
      <alignment horizontal="right"/>
    </xf>
    <xf numFmtId="164" fontId="0" fillId="3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164" fontId="0" fillId="2" borderId="1" xfId="0" applyNumberFormat="1" applyFill="1" applyBorder="1" applyAlignment="1">
      <alignment horizontal="right"/>
    </xf>
    <xf numFmtId="0" fontId="0" fillId="0" borderId="0" xfId="0" applyAlignment="1">
      <alignment horizontal="center"/>
    </xf>
    <xf numFmtId="165" fontId="5" fillId="0" borderId="1" xfId="1" applyNumberFormat="1" applyFont="1" applyBorder="1" applyAlignment="1">
      <alignment horizontal="right"/>
    </xf>
    <xf numFmtId="164" fontId="0" fillId="0" borderId="1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165" fontId="5" fillId="0" borderId="1" xfId="1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164" fontId="0" fillId="2" borderId="1" xfId="0" applyNumberFormat="1" applyFill="1" applyBorder="1"/>
    <xf numFmtId="0" fontId="3" fillId="2" borderId="1" xfId="0" applyFont="1" applyFill="1" applyBorder="1" applyAlignment="1">
      <alignment horizontal="right" vertical="top"/>
    </xf>
    <xf numFmtId="0" fontId="0" fillId="2" borderId="1" xfId="0" applyFill="1" applyBorder="1"/>
    <xf numFmtId="0" fontId="3" fillId="2" borderId="1" xfId="0" applyFont="1" applyFill="1" applyBorder="1" applyAlignment="1">
      <alignment horizontal="right" vertical="top" wrapText="1"/>
    </xf>
    <xf numFmtId="0" fontId="0" fillId="2" borderId="1" xfId="0" applyFont="1" applyFill="1" applyBorder="1"/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14" fontId="6" fillId="0" borderId="1" xfId="0" applyNumberFormat="1" applyFont="1" applyBorder="1" applyAlignment="1">
      <alignment horizontal="left" wrapText="1"/>
    </xf>
    <xf numFmtId="14" fontId="6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14" fontId="7" fillId="0" borderId="1" xfId="0" applyNumberFormat="1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14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wrapText="1"/>
    </xf>
    <xf numFmtId="0" fontId="6" fillId="0" borderId="0" xfId="0" applyFont="1" applyBorder="1" applyAlignment="1">
      <alignment horizontal="left"/>
    </xf>
    <xf numFmtId="164" fontId="3" fillId="0" borderId="1" xfId="0" applyNumberFormat="1" applyFont="1" applyBorder="1" applyAlignment="1">
      <alignment horizontal="right"/>
    </xf>
    <xf numFmtId="0" fontId="3" fillId="0" borderId="1" xfId="0" applyNumberFormat="1" applyFont="1" applyBorder="1" applyAlignment="1">
      <alignment horizontal="right"/>
    </xf>
    <xf numFmtId="0" fontId="0" fillId="0" borderId="1" xfId="0" applyNumberFormat="1" applyFont="1" applyBorder="1" applyAlignment="1">
      <alignment horizontal="right"/>
    </xf>
    <xf numFmtId="0" fontId="3" fillId="0" borderId="1" xfId="0" applyNumberFormat="1" applyFont="1" applyBorder="1" applyAlignment="1">
      <alignment horizontal="right" wrapText="1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right"/>
    </xf>
    <xf numFmtId="0" fontId="3" fillId="2" borderId="1" xfId="0" applyNumberFormat="1" applyFont="1" applyFill="1" applyBorder="1" applyAlignment="1">
      <alignment horizontal="right"/>
    </xf>
    <xf numFmtId="164" fontId="0" fillId="2" borderId="1" xfId="0" applyNumberFormat="1" applyFont="1" applyFill="1" applyBorder="1" applyAlignment="1">
      <alignment horizontal="center"/>
    </xf>
    <xf numFmtId="165" fontId="5" fillId="2" borderId="1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Fill="1" applyBorder="1" applyAlignment="1"/>
    <xf numFmtId="0" fontId="3" fillId="0" borderId="1" xfId="0" applyFont="1" applyBorder="1" applyAlignment="1"/>
    <xf numFmtId="0" fontId="0" fillId="0" borderId="1" xfId="0" applyBorder="1" applyAlignment="1"/>
    <xf numFmtId="0" fontId="3" fillId="2" borderId="1" xfId="0" applyFont="1" applyFill="1" applyBorder="1" applyAlignment="1">
      <alignment vertical="top"/>
    </xf>
    <xf numFmtId="0" fontId="0" fillId="2" borderId="1" xfId="0" applyFill="1" applyBorder="1" applyAlignment="1"/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/>
    <xf numFmtId="0" fontId="3" fillId="2" borderId="1" xfId="0" applyFont="1" applyFill="1" applyBorder="1" applyAlignment="1">
      <alignment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164" fontId="0" fillId="0" borderId="0" xfId="0" applyNumberFormat="1" applyBorder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Fill="1" applyBorder="1" applyAlignment="1">
      <alignment horizontal="left" wrapText="1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14" fontId="4" fillId="0" borderId="0" xfId="0" applyNumberFormat="1" applyFont="1" applyBorder="1" applyAlignment="1">
      <alignment horizontal="left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8" fillId="0" borderId="0" xfId="0" applyFont="1" applyAlignment="1">
      <alignment horizontal="left"/>
    </xf>
    <xf numFmtId="14" fontId="8" fillId="0" borderId="0" xfId="0" applyNumberFormat="1" applyFont="1" applyBorder="1" applyAlignment="1">
      <alignment horizontal="left"/>
    </xf>
    <xf numFmtId="0" fontId="8" fillId="0" borderId="0" xfId="0" applyFont="1" applyFill="1" applyBorder="1" applyAlignment="1">
      <alignment horizontal="left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X35"/>
  <sheetViews>
    <sheetView showGridLines="0" topLeftCell="G1" zoomScale="90" zoomScaleNormal="90" workbookViewId="0">
      <selection activeCell="O13" sqref="O13"/>
    </sheetView>
  </sheetViews>
  <sheetFormatPr defaultRowHeight="12.75"/>
  <cols>
    <col min="1" max="1" width="4.85546875" customWidth="1"/>
    <col min="2" max="2" width="30.140625" style="54" customWidth="1"/>
    <col min="3" max="3" width="11.28515625" style="54" customWidth="1"/>
    <col min="4" max="4" width="18.5703125" style="54" customWidth="1"/>
    <col min="5" max="5" width="29.42578125" style="54" customWidth="1"/>
    <col min="6" max="6" width="10.5703125" customWidth="1"/>
    <col min="7" max="7" width="9.42578125" customWidth="1"/>
    <col min="8" max="8" width="11.42578125" customWidth="1"/>
    <col min="9" max="9" width="11.140625" customWidth="1"/>
    <col min="10" max="10" width="10.7109375" customWidth="1"/>
    <col min="11" max="11" width="11.28515625" customWidth="1"/>
    <col min="12" max="12" width="8.85546875" style="40" customWidth="1"/>
    <col min="13" max="13" width="8.7109375" style="43" customWidth="1"/>
    <col min="14" max="14" width="11.140625" customWidth="1"/>
    <col min="15" max="15" width="6.140625" customWidth="1"/>
    <col min="21" max="21" width="7.5703125" customWidth="1"/>
    <col min="22" max="22" width="12.28515625" customWidth="1"/>
    <col min="23" max="23" width="9.42578125" customWidth="1"/>
  </cols>
  <sheetData>
    <row r="1" spans="1:24">
      <c r="A1" s="93" t="s">
        <v>5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</row>
    <row r="2" spans="1:24">
      <c r="A2" s="93" t="s">
        <v>118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N2" s="112"/>
      <c r="O2" s="112"/>
      <c r="P2" s="112"/>
      <c r="Q2" s="112"/>
      <c r="R2" s="112"/>
      <c r="S2" s="112"/>
    </row>
    <row r="3" spans="1:24">
      <c r="A3" s="93" t="s">
        <v>112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N3" s="112"/>
      <c r="O3" s="112"/>
      <c r="P3" s="112"/>
      <c r="Q3" s="112"/>
      <c r="R3" s="112"/>
      <c r="S3" s="112"/>
    </row>
    <row r="4" spans="1:24">
      <c r="A4" s="2"/>
      <c r="B4" s="53"/>
      <c r="C4" s="53"/>
      <c r="D4" s="53"/>
      <c r="E4" s="53"/>
      <c r="F4" s="2"/>
      <c r="G4" s="2"/>
      <c r="H4" s="2"/>
      <c r="I4" s="2"/>
      <c r="J4" s="2"/>
      <c r="K4" s="2"/>
      <c r="L4" s="2"/>
      <c r="N4" s="112"/>
      <c r="O4" s="112"/>
      <c r="P4" s="112"/>
      <c r="Q4" s="112"/>
      <c r="R4" s="112"/>
      <c r="S4" s="112"/>
    </row>
    <row r="5" spans="1:24" ht="42" customHeight="1">
      <c r="A5" s="94" t="s">
        <v>0</v>
      </c>
      <c r="B5" s="96" t="s">
        <v>1</v>
      </c>
      <c r="C5" s="98" t="s">
        <v>2</v>
      </c>
      <c r="D5" s="98" t="s">
        <v>3</v>
      </c>
      <c r="E5" s="98" t="s">
        <v>4</v>
      </c>
      <c r="F5" s="100" t="s">
        <v>28</v>
      </c>
      <c r="G5" s="101"/>
      <c r="H5" s="100" t="s">
        <v>29</v>
      </c>
      <c r="I5" s="101"/>
      <c r="J5" s="100" t="s">
        <v>30</v>
      </c>
      <c r="K5" s="101"/>
      <c r="L5" s="114" t="s">
        <v>23</v>
      </c>
      <c r="M5" s="115" t="s">
        <v>24</v>
      </c>
      <c r="N5" s="113" t="s">
        <v>38</v>
      </c>
      <c r="O5" s="113"/>
      <c r="P5" s="113" t="s">
        <v>37</v>
      </c>
      <c r="Q5" s="113"/>
      <c r="R5" s="113" t="s">
        <v>36</v>
      </c>
      <c r="S5" s="113"/>
    </row>
    <row r="6" spans="1:24" ht="15" customHeight="1">
      <c r="A6" s="95"/>
      <c r="B6" s="97"/>
      <c r="C6" s="99"/>
      <c r="D6" s="99"/>
      <c r="E6" s="99"/>
      <c r="F6" s="15" t="s">
        <v>27</v>
      </c>
      <c r="G6" s="20" t="s">
        <v>25</v>
      </c>
      <c r="H6" s="15" t="s">
        <v>27</v>
      </c>
      <c r="I6" s="20" t="s">
        <v>25</v>
      </c>
      <c r="J6" s="15" t="s">
        <v>27</v>
      </c>
      <c r="K6" s="20" t="s">
        <v>25</v>
      </c>
      <c r="L6" s="114"/>
      <c r="M6" s="115"/>
      <c r="N6" s="112" t="s">
        <v>26</v>
      </c>
      <c r="O6" s="112">
        <v>20</v>
      </c>
      <c r="P6" s="112"/>
      <c r="Q6" s="112">
        <v>40</v>
      </c>
      <c r="R6" s="112"/>
      <c r="S6" s="112">
        <v>40</v>
      </c>
      <c r="U6" s="17"/>
      <c r="V6" s="17"/>
      <c r="W6" s="19"/>
      <c r="X6" s="17"/>
    </row>
    <row r="7" spans="1:24" ht="15" customHeight="1">
      <c r="A7" s="5">
        <v>1</v>
      </c>
      <c r="B7" s="72" t="s">
        <v>68</v>
      </c>
      <c r="C7" s="9">
        <v>39378</v>
      </c>
      <c r="D7" s="8" t="s">
        <v>69</v>
      </c>
      <c r="E7" s="8" t="s">
        <v>70</v>
      </c>
      <c r="F7" s="36">
        <v>25</v>
      </c>
      <c r="G7" s="35">
        <f t="shared" ref="G7:G22" si="0">$O$6*F7/$O$7</f>
        <v>15.151515151515152</v>
      </c>
      <c r="H7" s="69">
        <v>9.6</v>
      </c>
      <c r="I7" s="35">
        <f t="shared" ref="I7:I22" si="1">$Q$6*H7/$Q$7</f>
        <v>39.183673469387749</v>
      </c>
      <c r="J7" s="34">
        <v>34.020000000000003</v>
      </c>
      <c r="K7" s="35">
        <f t="shared" ref="K7:K22" si="2">($S$6*$S$7)/J7</f>
        <v>40</v>
      </c>
      <c r="L7" s="42">
        <f t="shared" ref="L7:L22" si="3">G7+I7+K7</f>
        <v>94.335188620902898</v>
      </c>
      <c r="M7" s="44">
        <f t="shared" ref="M7:M22" si="4">L7/100</f>
        <v>0.94335188620902899</v>
      </c>
      <c r="N7" s="112"/>
      <c r="O7" s="112">
        <f>LARGE(F7:F22,1)</f>
        <v>33</v>
      </c>
      <c r="P7" s="112"/>
      <c r="Q7" s="112">
        <f>LARGE(H7:H22,1)</f>
        <v>9.8000000000000007</v>
      </c>
      <c r="R7" s="112"/>
      <c r="S7" s="112">
        <f>SMALL(J7:J22,1)</f>
        <v>34.020000000000003</v>
      </c>
      <c r="U7" s="17"/>
      <c r="V7" s="17"/>
      <c r="W7" s="17"/>
      <c r="X7" s="17"/>
    </row>
    <row r="8" spans="1:24">
      <c r="A8" s="12">
        <v>2</v>
      </c>
      <c r="B8" s="71" t="s">
        <v>47</v>
      </c>
      <c r="C8" s="1">
        <v>39422</v>
      </c>
      <c r="D8" s="4" t="s">
        <v>111</v>
      </c>
      <c r="E8" s="4" t="s">
        <v>48</v>
      </c>
      <c r="F8" s="32">
        <v>22</v>
      </c>
      <c r="G8" s="35">
        <f t="shared" si="0"/>
        <v>13.333333333333334</v>
      </c>
      <c r="H8" s="68">
        <v>9.8000000000000007</v>
      </c>
      <c r="I8" s="35">
        <f t="shared" si="1"/>
        <v>40</v>
      </c>
      <c r="J8" s="32">
        <v>38.79</v>
      </c>
      <c r="K8" s="35">
        <f t="shared" si="2"/>
        <v>35.081206496519727</v>
      </c>
      <c r="L8" s="42">
        <f t="shared" si="3"/>
        <v>88.414539829853055</v>
      </c>
      <c r="M8" s="44">
        <f t="shared" si="4"/>
        <v>0.88414539829853056</v>
      </c>
      <c r="N8" s="112"/>
      <c r="O8" s="112"/>
      <c r="P8" s="112"/>
      <c r="Q8" s="112"/>
      <c r="R8" s="112"/>
      <c r="S8" s="112"/>
      <c r="U8" s="19"/>
      <c r="V8" s="19"/>
      <c r="W8" s="17"/>
      <c r="X8" s="17"/>
    </row>
    <row r="9" spans="1:24">
      <c r="A9" s="5">
        <v>3</v>
      </c>
      <c r="B9" s="74" t="s">
        <v>59</v>
      </c>
      <c r="C9" s="1">
        <v>39436</v>
      </c>
      <c r="D9" s="3" t="s">
        <v>60</v>
      </c>
      <c r="E9" s="3" t="s">
        <v>61</v>
      </c>
      <c r="F9" s="33">
        <v>32</v>
      </c>
      <c r="G9" s="35">
        <f t="shared" si="0"/>
        <v>19.393939393939394</v>
      </c>
      <c r="H9" s="70">
        <v>9.1</v>
      </c>
      <c r="I9" s="35">
        <f t="shared" si="1"/>
        <v>37.142857142857139</v>
      </c>
      <c r="J9" s="33">
        <v>44.06</v>
      </c>
      <c r="K9" s="35">
        <f t="shared" si="2"/>
        <v>30.885156604630051</v>
      </c>
      <c r="L9" s="42">
        <f t="shared" si="3"/>
        <v>87.421953141426584</v>
      </c>
      <c r="M9" s="44">
        <f t="shared" si="4"/>
        <v>0.87421953141426589</v>
      </c>
    </row>
    <row r="10" spans="1:24" ht="14.1" customHeight="1">
      <c r="A10" s="12">
        <v>4</v>
      </c>
      <c r="B10" s="72" t="s">
        <v>71</v>
      </c>
      <c r="C10" s="9">
        <v>39444</v>
      </c>
      <c r="D10" s="8" t="s">
        <v>69</v>
      </c>
      <c r="E10" s="8" t="s">
        <v>8</v>
      </c>
      <c r="F10" s="32">
        <v>22</v>
      </c>
      <c r="G10" s="35">
        <f t="shared" si="0"/>
        <v>13.333333333333334</v>
      </c>
      <c r="H10" s="68">
        <v>9.5</v>
      </c>
      <c r="I10" s="35">
        <f t="shared" si="1"/>
        <v>38.775510204081627</v>
      </c>
      <c r="J10" s="32">
        <v>40.67</v>
      </c>
      <c r="K10" s="35">
        <f t="shared" si="2"/>
        <v>33.459552495697075</v>
      </c>
      <c r="L10" s="42">
        <f t="shared" si="3"/>
        <v>85.568396033112037</v>
      </c>
      <c r="M10" s="44">
        <f t="shared" si="4"/>
        <v>0.85568396033112037</v>
      </c>
    </row>
    <row r="11" spans="1:24" ht="14.1" customHeight="1">
      <c r="A11" s="5">
        <v>5</v>
      </c>
      <c r="B11" s="74" t="s">
        <v>62</v>
      </c>
      <c r="C11" s="1">
        <v>39251</v>
      </c>
      <c r="D11" s="3" t="s">
        <v>60</v>
      </c>
      <c r="E11" s="3" t="s">
        <v>61</v>
      </c>
      <c r="F11" s="33">
        <v>27</v>
      </c>
      <c r="G11" s="35">
        <f t="shared" si="0"/>
        <v>16.363636363636363</v>
      </c>
      <c r="H11" s="70">
        <v>8.5</v>
      </c>
      <c r="I11" s="35">
        <f t="shared" si="1"/>
        <v>34.693877551020407</v>
      </c>
      <c r="J11" s="33">
        <v>41.07</v>
      </c>
      <c r="K11" s="35">
        <f t="shared" si="2"/>
        <v>33.133674214755303</v>
      </c>
      <c r="L11" s="42">
        <f t="shared" si="3"/>
        <v>84.191188129412069</v>
      </c>
      <c r="M11" s="44">
        <f t="shared" si="4"/>
        <v>0.84191188129412065</v>
      </c>
    </row>
    <row r="12" spans="1:24" ht="13.5" customHeight="1">
      <c r="A12" s="12">
        <v>6</v>
      </c>
      <c r="B12" s="72" t="s">
        <v>50</v>
      </c>
      <c r="C12" s="9">
        <v>39327</v>
      </c>
      <c r="D12" s="4" t="s">
        <v>51</v>
      </c>
      <c r="E12" s="4" t="s">
        <v>52</v>
      </c>
      <c r="F12" s="32">
        <v>33</v>
      </c>
      <c r="G12" s="35">
        <f t="shared" si="0"/>
        <v>20</v>
      </c>
      <c r="H12" s="68">
        <v>6.9</v>
      </c>
      <c r="I12" s="35">
        <f t="shared" si="1"/>
        <v>28.163265306122447</v>
      </c>
      <c r="J12" s="32">
        <v>37.9</v>
      </c>
      <c r="K12" s="35">
        <f t="shared" si="2"/>
        <v>35.905013192612145</v>
      </c>
      <c r="L12" s="42">
        <f t="shared" si="3"/>
        <v>84.0682784987346</v>
      </c>
      <c r="M12" s="44">
        <f t="shared" si="4"/>
        <v>0.84068278498734594</v>
      </c>
    </row>
    <row r="13" spans="1:24" ht="14.25" customHeight="1">
      <c r="A13" s="5">
        <v>7</v>
      </c>
      <c r="B13" s="74" t="s">
        <v>63</v>
      </c>
      <c r="C13" s="1">
        <v>39382</v>
      </c>
      <c r="D13" s="3" t="s">
        <v>60</v>
      </c>
      <c r="E13" s="3" t="s">
        <v>61</v>
      </c>
      <c r="F13" s="32">
        <v>25</v>
      </c>
      <c r="G13" s="35">
        <f t="shared" si="0"/>
        <v>15.151515151515152</v>
      </c>
      <c r="H13" s="68">
        <v>9.6</v>
      </c>
      <c r="I13" s="35">
        <f t="shared" si="1"/>
        <v>39.183673469387749</v>
      </c>
      <c r="J13" s="32">
        <v>47.61</v>
      </c>
      <c r="K13" s="35">
        <f t="shared" si="2"/>
        <v>28.582230623818528</v>
      </c>
      <c r="L13" s="42">
        <f t="shared" si="3"/>
        <v>82.91741924472143</v>
      </c>
      <c r="M13" s="44">
        <f t="shared" si="4"/>
        <v>0.82917419244721424</v>
      </c>
    </row>
    <row r="14" spans="1:24" ht="15" customHeight="1">
      <c r="A14" s="12">
        <v>8</v>
      </c>
      <c r="B14" s="74" t="s">
        <v>65</v>
      </c>
      <c r="C14" s="1">
        <v>39514</v>
      </c>
      <c r="D14" s="4" t="s">
        <v>66</v>
      </c>
      <c r="E14" s="4" t="s">
        <v>6</v>
      </c>
      <c r="F14" s="36">
        <v>23</v>
      </c>
      <c r="G14" s="35">
        <f t="shared" si="0"/>
        <v>13.939393939393939</v>
      </c>
      <c r="H14" s="69">
        <v>9.4</v>
      </c>
      <c r="I14" s="35">
        <f t="shared" si="1"/>
        <v>38.367346938775505</v>
      </c>
      <c r="J14" s="34">
        <v>47.27</v>
      </c>
      <c r="K14" s="35">
        <f t="shared" si="2"/>
        <v>28.787814681616251</v>
      </c>
      <c r="L14" s="42">
        <f t="shared" si="3"/>
        <v>81.09455555978569</v>
      </c>
      <c r="M14" s="44">
        <f t="shared" si="4"/>
        <v>0.81094555559785686</v>
      </c>
    </row>
    <row r="15" spans="1:24" ht="13.5" customHeight="1">
      <c r="A15" s="5">
        <v>9</v>
      </c>
      <c r="B15" s="71" t="s">
        <v>53</v>
      </c>
      <c r="C15" s="6">
        <v>39185</v>
      </c>
      <c r="D15" s="4" t="s">
        <v>22</v>
      </c>
      <c r="E15" s="4" t="s">
        <v>54</v>
      </c>
      <c r="F15" s="36">
        <v>20</v>
      </c>
      <c r="G15" s="35">
        <f t="shared" si="0"/>
        <v>12.121212121212121</v>
      </c>
      <c r="H15" s="69">
        <v>9.5</v>
      </c>
      <c r="I15" s="35">
        <f t="shared" si="1"/>
        <v>38.775510204081627</v>
      </c>
      <c r="J15" s="34">
        <v>47.94</v>
      </c>
      <c r="K15" s="35">
        <f t="shared" si="2"/>
        <v>28.385481852315401</v>
      </c>
      <c r="L15" s="42">
        <f t="shared" si="3"/>
        <v>79.282204177609145</v>
      </c>
      <c r="M15" s="44">
        <f t="shared" si="4"/>
        <v>0.7928220417760915</v>
      </c>
    </row>
    <row r="16" spans="1:24">
      <c r="A16" s="12">
        <v>10</v>
      </c>
      <c r="B16" s="71" t="s">
        <v>55</v>
      </c>
      <c r="C16" s="6">
        <v>39238</v>
      </c>
      <c r="D16" s="4" t="s">
        <v>22</v>
      </c>
      <c r="E16" s="4" t="s">
        <v>54</v>
      </c>
      <c r="F16" s="36">
        <v>23</v>
      </c>
      <c r="G16" s="35">
        <f t="shared" si="0"/>
        <v>13.939393939393939</v>
      </c>
      <c r="H16" s="69">
        <v>9.1</v>
      </c>
      <c r="I16" s="35">
        <f t="shared" si="1"/>
        <v>37.142857142857139</v>
      </c>
      <c r="J16" s="34">
        <v>48.59</v>
      </c>
      <c r="K16" s="35">
        <f t="shared" si="2"/>
        <v>28.005762502572548</v>
      </c>
      <c r="L16" s="42">
        <f t="shared" si="3"/>
        <v>79.088013584823628</v>
      </c>
      <c r="M16" s="44">
        <f t="shared" si="4"/>
        <v>0.79088013584823624</v>
      </c>
    </row>
    <row r="17" spans="1:154">
      <c r="A17" s="5">
        <v>11</v>
      </c>
      <c r="B17" s="71" t="s">
        <v>49</v>
      </c>
      <c r="C17" s="1">
        <v>39540</v>
      </c>
      <c r="D17" s="4" t="s">
        <v>111</v>
      </c>
      <c r="E17" s="4" t="s">
        <v>48</v>
      </c>
      <c r="F17" s="36">
        <v>18</v>
      </c>
      <c r="G17" s="35">
        <f t="shared" si="0"/>
        <v>10.909090909090908</v>
      </c>
      <c r="H17" s="69">
        <v>9.6999999999999993</v>
      </c>
      <c r="I17" s="35">
        <f t="shared" si="1"/>
        <v>39.591836734693878</v>
      </c>
      <c r="J17" s="34">
        <v>48.15</v>
      </c>
      <c r="K17" s="35">
        <f t="shared" si="2"/>
        <v>28.261682242990659</v>
      </c>
      <c r="L17" s="42">
        <f t="shared" si="3"/>
        <v>78.762609886775437</v>
      </c>
      <c r="M17" s="44">
        <f t="shared" si="4"/>
        <v>0.78762609886775437</v>
      </c>
    </row>
    <row r="18" spans="1:154" s="10" customFormat="1" ht="14.1" customHeight="1">
      <c r="A18" s="12">
        <v>12</v>
      </c>
      <c r="B18" s="73" t="s">
        <v>57</v>
      </c>
      <c r="C18" s="13">
        <v>39249</v>
      </c>
      <c r="D18" s="8" t="s">
        <v>21</v>
      </c>
      <c r="E18" s="8" t="s">
        <v>17</v>
      </c>
      <c r="F18" s="33">
        <v>23</v>
      </c>
      <c r="G18" s="35">
        <f t="shared" si="0"/>
        <v>13.939393939393939</v>
      </c>
      <c r="H18" s="70">
        <v>9.8000000000000007</v>
      </c>
      <c r="I18" s="35">
        <f t="shared" si="1"/>
        <v>40</v>
      </c>
      <c r="J18" s="33">
        <v>61.41</v>
      </c>
      <c r="K18" s="35">
        <f t="shared" si="2"/>
        <v>22.159257449926727</v>
      </c>
      <c r="L18" s="42">
        <f t="shared" si="3"/>
        <v>76.098651389320665</v>
      </c>
      <c r="M18" s="44">
        <f t="shared" si="4"/>
        <v>0.7609865138932066</v>
      </c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  <c r="EE18" s="16"/>
      <c r="EF18" s="16"/>
      <c r="EG18" s="16"/>
      <c r="EH18" s="16"/>
      <c r="EI18" s="16"/>
      <c r="EJ18" s="16"/>
      <c r="EK18" s="16"/>
      <c r="EL18" s="16"/>
      <c r="EM18" s="16"/>
      <c r="EN18" s="16"/>
      <c r="EO18" s="16"/>
      <c r="EP18" s="16"/>
      <c r="EQ18" s="16"/>
      <c r="ER18" s="16"/>
      <c r="ES18" s="16"/>
      <c r="ET18" s="16"/>
      <c r="EU18" s="16"/>
      <c r="EV18" s="16"/>
      <c r="EW18" s="16"/>
      <c r="EX18" s="16"/>
    </row>
    <row r="19" spans="1:154" s="10" customFormat="1" ht="14.1" customHeight="1">
      <c r="A19" s="5">
        <v>13</v>
      </c>
      <c r="B19" s="14" t="s">
        <v>67</v>
      </c>
      <c r="C19" s="7">
        <v>39567</v>
      </c>
      <c r="D19" s="4" t="s">
        <v>66</v>
      </c>
      <c r="E19" s="4" t="s">
        <v>6</v>
      </c>
      <c r="F19" s="32">
        <v>23</v>
      </c>
      <c r="G19" s="35">
        <f t="shared" si="0"/>
        <v>13.939393939393939</v>
      </c>
      <c r="H19" s="68">
        <v>9.1999999999999993</v>
      </c>
      <c r="I19" s="35">
        <f t="shared" si="1"/>
        <v>37.551020408163261</v>
      </c>
      <c r="J19" s="32">
        <v>70.12</v>
      </c>
      <c r="K19" s="35">
        <f t="shared" si="2"/>
        <v>19.406731317741016</v>
      </c>
      <c r="L19" s="42">
        <f t="shared" si="3"/>
        <v>70.897145665298211</v>
      </c>
      <c r="M19" s="44">
        <f t="shared" si="4"/>
        <v>0.70897145665298211</v>
      </c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  <c r="DZ19" s="16"/>
      <c r="EA19" s="16"/>
      <c r="EB19" s="16"/>
      <c r="EC19" s="16"/>
      <c r="ED19" s="16"/>
      <c r="EE19" s="16"/>
      <c r="EF19" s="16"/>
      <c r="EG19" s="16"/>
      <c r="EH19" s="16"/>
      <c r="EI19" s="16"/>
      <c r="EJ19" s="16"/>
      <c r="EK19" s="16"/>
      <c r="EL19" s="16"/>
      <c r="EM19" s="16"/>
      <c r="EN19" s="16"/>
      <c r="EO19" s="16"/>
      <c r="EP19" s="16"/>
      <c r="EQ19" s="16"/>
      <c r="ER19" s="16"/>
      <c r="ES19" s="16"/>
      <c r="ET19" s="16"/>
      <c r="EU19" s="16"/>
      <c r="EV19" s="16"/>
      <c r="EW19" s="16"/>
      <c r="EX19" s="16"/>
    </row>
    <row r="20" spans="1:154" s="10" customFormat="1" ht="14.1" customHeight="1">
      <c r="A20" s="12">
        <v>14</v>
      </c>
      <c r="B20" s="8" t="s">
        <v>56</v>
      </c>
      <c r="C20" s="1">
        <v>39382</v>
      </c>
      <c r="D20" s="3" t="s">
        <v>21</v>
      </c>
      <c r="E20" s="8" t="s">
        <v>17</v>
      </c>
      <c r="F20" s="32">
        <v>20</v>
      </c>
      <c r="G20" s="35">
        <f t="shared" si="0"/>
        <v>12.121212121212121</v>
      </c>
      <c r="H20" s="68">
        <v>8.1999999999999993</v>
      </c>
      <c r="I20" s="35">
        <f t="shared" si="1"/>
        <v>33.469387755102041</v>
      </c>
      <c r="J20" s="32">
        <v>54.25</v>
      </c>
      <c r="K20" s="35">
        <f t="shared" si="2"/>
        <v>25.083870967741937</v>
      </c>
      <c r="L20" s="42">
        <f t="shared" si="3"/>
        <v>70.674470844056088</v>
      </c>
      <c r="M20" s="44">
        <f t="shared" si="4"/>
        <v>0.70674470844056092</v>
      </c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/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</row>
    <row r="21" spans="1:154" ht="15" customHeight="1">
      <c r="A21" s="5">
        <v>15</v>
      </c>
      <c r="B21" s="74" t="s">
        <v>64</v>
      </c>
      <c r="C21" s="1">
        <v>39392</v>
      </c>
      <c r="D21" s="3" t="s">
        <v>60</v>
      </c>
      <c r="E21" s="3" t="s">
        <v>61</v>
      </c>
      <c r="F21" s="75">
        <v>17</v>
      </c>
      <c r="G21" s="35">
        <f t="shared" si="0"/>
        <v>10.303030303030303</v>
      </c>
      <c r="H21" s="76">
        <v>8.6999999999999993</v>
      </c>
      <c r="I21" s="35">
        <f t="shared" si="1"/>
        <v>35.510204081632651</v>
      </c>
      <c r="J21" s="75">
        <v>59.19</v>
      </c>
      <c r="K21" s="35">
        <f t="shared" si="2"/>
        <v>22.99036999493158</v>
      </c>
      <c r="L21" s="77">
        <f t="shared" si="3"/>
        <v>68.803604379594532</v>
      </c>
      <c r="M21" s="78">
        <f t="shared" si="4"/>
        <v>0.6880360437959453</v>
      </c>
    </row>
    <row r="22" spans="1:154">
      <c r="A22" s="12">
        <v>16</v>
      </c>
      <c r="B22" s="71" t="s">
        <v>58</v>
      </c>
      <c r="C22" s="6">
        <v>39360</v>
      </c>
      <c r="D22" s="4" t="s">
        <v>31</v>
      </c>
      <c r="E22" s="4" t="s">
        <v>12</v>
      </c>
      <c r="F22" s="32">
        <v>22</v>
      </c>
      <c r="G22" s="35">
        <f t="shared" si="0"/>
        <v>13.333333333333334</v>
      </c>
      <c r="H22" s="67">
        <v>8.4</v>
      </c>
      <c r="I22" s="35">
        <f t="shared" si="1"/>
        <v>34.285714285714285</v>
      </c>
      <c r="J22" s="32">
        <v>75.72</v>
      </c>
      <c r="K22" s="35">
        <f t="shared" si="2"/>
        <v>17.971473851030115</v>
      </c>
      <c r="L22" s="42">
        <f t="shared" si="3"/>
        <v>65.590521470077732</v>
      </c>
      <c r="M22" s="44">
        <f t="shared" si="4"/>
        <v>0.65590521470077734</v>
      </c>
    </row>
    <row r="23" spans="1:154" ht="15.75" customHeight="1"/>
    <row r="24" spans="1:154" ht="21" customHeight="1">
      <c r="B24" s="45" t="s">
        <v>40</v>
      </c>
      <c r="C24" s="102" t="s">
        <v>113</v>
      </c>
      <c r="D24" s="102"/>
    </row>
    <row r="25" spans="1:154" ht="17.25" customHeight="1">
      <c r="B25" s="46" t="s">
        <v>42</v>
      </c>
      <c r="C25" s="92" t="s">
        <v>114</v>
      </c>
      <c r="D25" s="92"/>
    </row>
    <row r="26" spans="1:154" ht="15.75">
      <c r="B26" s="46" t="s">
        <v>41</v>
      </c>
      <c r="C26" s="91" t="s">
        <v>115</v>
      </c>
      <c r="D26" s="91"/>
    </row>
    <row r="27" spans="1:154" ht="15.75">
      <c r="B27" s="47" t="s">
        <v>41</v>
      </c>
      <c r="C27" s="91" t="s">
        <v>116</v>
      </c>
      <c r="D27" s="91"/>
    </row>
    <row r="28" spans="1:154" ht="15.75">
      <c r="B28" s="47" t="s">
        <v>41</v>
      </c>
      <c r="C28" s="91" t="s">
        <v>120</v>
      </c>
      <c r="D28" s="91"/>
    </row>
    <row r="29" spans="1:154" ht="15.75">
      <c r="B29" s="47" t="s">
        <v>41</v>
      </c>
      <c r="C29" s="91" t="s">
        <v>121</v>
      </c>
      <c r="D29" s="91"/>
    </row>
    <row r="30" spans="1:154" ht="15.75">
      <c r="B30" s="47" t="s">
        <v>41</v>
      </c>
      <c r="C30" s="91" t="s">
        <v>122</v>
      </c>
      <c r="D30" s="91"/>
    </row>
    <row r="31" spans="1:154" ht="15.75">
      <c r="B31" s="47" t="s">
        <v>41</v>
      </c>
      <c r="C31" s="91" t="s">
        <v>123</v>
      </c>
      <c r="D31" s="91"/>
    </row>
    <row r="32" spans="1:154" ht="15.75">
      <c r="B32" s="47" t="s">
        <v>41</v>
      </c>
      <c r="C32" s="91" t="s">
        <v>124</v>
      </c>
      <c r="D32" s="91"/>
    </row>
    <row r="33" spans="2:4" ht="15.75">
      <c r="B33" s="47" t="s">
        <v>41</v>
      </c>
      <c r="C33" s="91" t="s">
        <v>125</v>
      </c>
      <c r="D33" s="91"/>
    </row>
    <row r="34" spans="2:4" ht="15.75">
      <c r="B34" s="47"/>
      <c r="C34" s="91"/>
      <c r="D34" s="91"/>
    </row>
    <row r="35" spans="2:4" ht="15.75">
      <c r="B35" s="47"/>
      <c r="C35" s="91"/>
      <c r="D35" s="91"/>
    </row>
  </sheetData>
  <sortState ref="B8:M37">
    <sortCondition descending="1" ref="M8:M37"/>
  </sortState>
  <mergeCells count="28">
    <mergeCell ref="N5:O5"/>
    <mergeCell ref="P5:Q5"/>
    <mergeCell ref="R5:S5"/>
    <mergeCell ref="J5:K5"/>
    <mergeCell ref="L5:L6"/>
    <mergeCell ref="M5:M6"/>
    <mergeCell ref="C25:D25"/>
    <mergeCell ref="C26:D26"/>
    <mergeCell ref="A1:L1"/>
    <mergeCell ref="A2:L2"/>
    <mergeCell ref="A3:L3"/>
    <mergeCell ref="A5:A6"/>
    <mergeCell ref="B5:B6"/>
    <mergeCell ref="C5:C6"/>
    <mergeCell ref="D5:D6"/>
    <mergeCell ref="E5:E6"/>
    <mergeCell ref="F5:G5"/>
    <mergeCell ref="H5:I5"/>
    <mergeCell ref="C24:D24"/>
    <mergeCell ref="C32:D32"/>
    <mergeCell ref="C33:D33"/>
    <mergeCell ref="C34:D34"/>
    <mergeCell ref="C35:D35"/>
    <mergeCell ref="C27:D27"/>
    <mergeCell ref="C28:D28"/>
    <mergeCell ref="C29:D29"/>
    <mergeCell ref="C30:D30"/>
    <mergeCell ref="C31:D31"/>
  </mergeCells>
  <phoneticPr fontId="2" type="noConversion"/>
  <pageMargins left="0.31" right="0.15748031496062992" top="0.39370078740157483" bottom="0.19685039370078741" header="0.51181102362204722" footer="0.51181102362204722"/>
  <pageSetup paperSize="9" scale="80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S47"/>
  <sheetViews>
    <sheetView tabSelected="1" topLeftCell="E19" zoomScaleNormal="100" workbookViewId="0">
      <selection activeCell="N14" sqref="N14"/>
    </sheetView>
  </sheetViews>
  <sheetFormatPr defaultRowHeight="12.75"/>
  <cols>
    <col min="1" max="1" width="4.85546875" customWidth="1"/>
    <col min="2" max="2" width="25.7109375" style="63" customWidth="1"/>
    <col min="3" max="3" width="9.85546875" style="63" customWidth="1"/>
    <col min="4" max="4" width="20.85546875" style="63" customWidth="1"/>
    <col min="5" max="5" width="26.5703125" style="63" customWidth="1"/>
    <col min="6" max="7" width="9.28515625" customWidth="1"/>
    <col min="8" max="8" width="8.42578125" customWidth="1"/>
    <col min="9" max="9" width="7.42578125" customWidth="1"/>
    <col min="10" max="10" width="8.85546875" customWidth="1"/>
    <col min="11" max="11" width="10" customWidth="1"/>
    <col min="12" max="12" width="9.85546875" bestFit="1" customWidth="1"/>
    <col min="13" max="13" width="11.42578125" customWidth="1"/>
    <col min="15" max="15" width="9.85546875" bestFit="1" customWidth="1"/>
    <col min="17" max="17" width="9.85546875" bestFit="1" customWidth="1"/>
    <col min="19" max="19" width="9.85546875" bestFit="1" customWidth="1"/>
  </cols>
  <sheetData>
    <row r="1" spans="1:19">
      <c r="A1" s="93" t="s">
        <v>11</v>
      </c>
      <c r="B1" s="93"/>
      <c r="C1" s="93"/>
      <c r="D1" s="93"/>
      <c r="E1" s="93"/>
      <c r="F1" s="93"/>
      <c r="G1" s="93"/>
      <c r="H1" s="93"/>
      <c r="N1" s="112"/>
      <c r="O1" s="112"/>
      <c r="P1" s="112"/>
      <c r="Q1" s="112"/>
      <c r="R1" s="112"/>
      <c r="S1" s="112"/>
    </row>
    <row r="2" spans="1:19">
      <c r="A2" s="93" t="s">
        <v>119</v>
      </c>
      <c r="B2" s="93"/>
      <c r="C2" s="93"/>
      <c r="D2" s="93"/>
      <c r="E2" s="93"/>
      <c r="F2" s="93"/>
      <c r="G2" s="93"/>
      <c r="H2" s="93"/>
      <c r="N2" s="112"/>
      <c r="O2" s="112"/>
      <c r="P2" s="112"/>
      <c r="Q2" s="112"/>
      <c r="R2" s="112"/>
      <c r="S2" s="112"/>
    </row>
    <row r="3" spans="1:19">
      <c r="A3" s="93" t="s">
        <v>117</v>
      </c>
      <c r="B3" s="93"/>
      <c r="C3" s="93"/>
      <c r="D3" s="93"/>
      <c r="E3" s="93"/>
      <c r="F3" s="93"/>
      <c r="G3" s="93"/>
      <c r="H3" s="93"/>
      <c r="N3" s="112"/>
      <c r="O3" s="112"/>
      <c r="P3" s="112"/>
      <c r="Q3" s="112"/>
      <c r="R3" s="112"/>
      <c r="S3" s="112"/>
    </row>
    <row r="4" spans="1:19">
      <c r="A4" s="2"/>
      <c r="F4" s="2"/>
      <c r="G4" s="2"/>
      <c r="H4" s="2"/>
      <c r="N4" s="112"/>
      <c r="O4" s="112"/>
      <c r="P4" s="112"/>
      <c r="Q4" s="112"/>
      <c r="R4" s="112"/>
      <c r="S4" s="112"/>
    </row>
    <row r="5" spans="1:19" ht="39" customHeight="1">
      <c r="A5" s="108" t="s">
        <v>0</v>
      </c>
      <c r="B5" s="110" t="s">
        <v>1</v>
      </c>
      <c r="C5" s="110" t="s">
        <v>2</v>
      </c>
      <c r="D5" s="110" t="s">
        <v>3</v>
      </c>
      <c r="E5" s="110" t="s">
        <v>4</v>
      </c>
      <c r="F5" s="100" t="s">
        <v>33</v>
      </c>
      <c r="G5" s="101"/>
      <c r="H5" s="100" t="s">
        <v>34</v>
      </c>
      <c r="I5" s="101"/>
      <c r="J5" s="100" t="s">
        <v>35</v>
      </c>
      <c r="K5" s="101"/>
      <c r="L5" s="103" t="s">
        <v>23</v>
      </c>
      <c r="M5" s="114" t="s">
        <v>24</v>
      </c>
      <c r="N5" s="113" t="s">
        <v>38</v>
      </c>
      <c r="O5" s="113"/>
      <c r="P5" s="113" t="s">
        <v>37</v>
      </c>
      <c r="Q5" s="113"/>
      <c r="R5" s="113" t="s">
        <v>36</v>
      </c>
      <c r="S5" s="113"/>
    </row>
    <row r="6" spans="1:19" ht="23.25" customHeight="1">
      <c r="A6" s="109"/>
      <c r="B6" s="111"/>
      <c r="C6" s="111"/>
      <c r="D6" s="111"/>
      <c r="E6" s="111"/>
      <c r="F6" s="15" t="s">
        <v>27</v>
      </c>
      <c r="G6" s="20" t="s">
        <v>25</v>
      </c>
      <c r="H6" s="21" t="s">
        <v>27</v>
      </c>
      <c r="I6" s="20" t="s">
        <v>25</v>
      </c>
      <c r="J6" s="15" t="s">
        <v>27</v>
      </c>
      <c r="K6" s="20" t="s">
        <v>25</v>
      </c>
      <c r="L6" s="104"/>
      <c r="M6" s="114"/>
      <c r="N6" s="112" t="s">
        <v>39</v>
      </c>
      <c r="O6" s="112">
        <v>20</v>
      </c>
      <c r="P6" s="112"/>
      <c r="Q6" s="112">
        <v>40</v>
      </c>
      <c r="R6" s="112"/>
      <c r="S6" s="112">
        <v>40</v>
      </c>
    </row>
    <row r="7" spans="1:19" ht="12.75" customHeight="1">
      <c r="A7" s="3">
        <v>1</v>
      </c>
      <c r="B7" s="62" t="s">
        <v>95</v>
      </c>
      <c r="C7" s="61">
        <v>39011</v>
      </c>
      <c r="D7" s="60" t="s">
        <v>20</v>
      </c>
      <c r="E7" s="60" t="s">
        <v>10</v>
      </c>
      <c r="F7" s="82">
        <v>32</v>
      </c>
      <c r="G7" s="37">
        <f t="shared" ref="G7:G36" si="0">$O$6*F7/$O$7</f>
        <v>18.823529411764707</v>
      </c>
      <c r="H7" s="50">
        <v>9.6999999999999993</v>
      </c>
      <c r="I7" s="30">
        <f t="shared" ref="I7:I36" si="1">$Q$6*H7/$Q$7</f>
        <v>39.19191919191919</v>
      </c>
      <c r="J7" s="50">
        <v>39.54</v>
      </c>
      <c r="K7" s="30">
        <f t="shared" ref="K7:K36" si="2">($S$6*$S$7)/J7</f>
        <v>34.607991906929698</v>
      </c>
      <c r="L7" s="31">
        <f t="shared" ref="L7:L36" si="3">G7+I7+K7</f>
        <v>92.623440510613591</v>
      </c>
      <c r="M7" s="41">
        <f t="shared" ref="M7:M36" si="4">L7/100</f>
        <v>0.92623440510613586</v>
      </c>
      <c r="N7" s="112"/>
      <c r="O7" s="112">
        <f>LARGE(F7:F21,1)</f>
        <v>34</v>
      </c>
      <c r="P7" s="112"/>
      <c r="Q7" s="112">
        <f>LARGE(H7:H21,1)</f>
        <v>9.9</v>
      </c>
      <c r="R7" s="112"/>
      <c r="S7" s="112">
        <f>SMALL(J7:J21,1)</f>
        <v>34.21</v>
      </c>
    </row>
    <row r="8" spans="1:19" s="11" customFormat="1" ht="13.5" customHeight="1">
      <c r="A8" s="3">
        <v>2</v>
      </c>
      <c r="B8" s="60" t="s">
        <v>106</v>
      </c>
      <c r="C8" s="56">
        <v>38805</v>
      </c>
      <c r="D8" s="60" t="s">
        <v>107</v>
      </c>
      <c r="E8" s="60" t="s">
        <v>18</v>
      </c>
      <c r="F8" s="85">
        <v>20</v>
      </c>
      <c r="G8" s="37">
        <f t="shared" si="0"/>
        <v>11.764705882352942</v>
      </c>
      <c r="H8" s="48">
        <v>9.8000000000000007</v>
      </c>
      <c r="I8" s="30">
        <f t="shared" si="1"/>
        <v>39.595959595959592</v>
      </c>
      <c r="J8" s="50">
        <v>34.21</v>
      </c>
      <c r="K8" s="30">
        <f t="shared" si="2"/>
        <v>40</v>
      </c>
      <c r="L8" s="31">
        <f t="shared" si="3"/>
        <v>91.360665478312541</v>
      </c>
      <c r="M8" s="41">
        <f t="shared" si="4"/>
        <v>0.91360665478312542</v>
      </c>
      <c r="N8" s="112"/>
      <c r="O8" s="112"/>
      <c r="P8" s="112"/>
      <c r="Q8" s="112"/>
      <c r="R8" s="112"/>
      <c r="S8" s="112"/>
    </row>
    <row r="9" spans="1:19" ht="15.75" customHeight="1">
      <c r="A9" s="3">
        <v>3</v>
      </c>
      <c r="B9" s="60" t="s">
        <v>88</v>
      </c>
      <c r="C9" s="56">
        <v>39056</v>
      </c>
      <c r="D9" s="60" t="s">
        <v>22</v>
      </c>
      <c r="E9" s="60" t="s">
        <v>18</v>
      </c>
      <c r="F9" s="80">
        <v>31</v>
      </c>
      <c r="G9" s="37">
        <f t="shared" si="0"/>
        <v>18.235294117647058</v>
      </c>
      <c r="H9" s="38">
        <v>9.6</v>
      </c>
      <c r="I9" s="30">
        <f t="shared" si="1"/>
        <v>38.787878787878789</v>
      </c>
      <c r="J9" s="29">
        <v>40.17</v>
      </c>
      <c r="K9" s="30">
        <f t="shared" si="2"/>
        <v>34.065222803086883</v>
      </c>
      <c r="L9" s="31">
        <f t="shared" si="3"/>
        <v>91.088395708612723</v>
      </c>
      <c r="M9" s="41">
        <f t="shared" si="4"/>
        <v>0.91088395708612724</v>
      </c>
      <c r="N9" s="112"/>
      <c r="O9" s="112"/>
      <c r="P9" s="112"/>
      <c r="Q9" s="112"/>
      <c r="R9" s="112"/>
      <c r="S9" s="112"/>
    </row>
    <row r="10" spans="1:19" ht="14.25" customHeight="1">
      <c r="A10" s="3">
        <v>4</v>
      </c>
      <c r="B10" s="60" t="s">
        <v>109</v>
      </c>
      <c r="C10" s="56">
        <v>39122</v>
      </c>
      <c r="D10" s="62" t="s">
        <v>69</v>
      </c>
      <c r="E10" s="60" t="s">
        <v>126</v>
      </c>
      <c r="F10" s="87">
        <v>24</v>
      </c>
      <c r="G10" s="37">
        <f t="shared" si="0"/>
        <v>14.117647058823529</v>
      </c>
      <c r="H10" s="48">
        <v>9.4</v>
      </c>
      <c r="I10" s="30">
        <f t="shared" si="1"/>
        <v>37.979797979797979</v>
      </c>
      <c r="J10" s="52">
        <v>37.369999999999997</v>
      </c>
      <c r="K10" s="30">
        <f t="shared" si="2"/>
        <v>36.617607706716619</v>
      </c>
      <c r="L10" s="31">
        <f t="shared" si="3"/>
        <v>88.715052745338127</v>
      </c>
      <c r="M10" s="41">
        <f t="shared" si="4"/>
        <v>0.8871505274533813</v>
      </c>
      <c r="N10" s="112"/>
      <c r="O10" s="112"/>
      <c r="P10" s="112"/>
      <c r="Q10" s="112"/>
      <c r="R10" s="112"/>
      <c r="S10" s="112"/>
    </row>
    <row r="11" spans="1:19">
      <c r="A11" s="3">
        <v>5</v>
      </c>
      <c r="B11" s="57" t="s">
        <v>82</v>
      </c>
      <c r="C11" s="56">
        <v>39007</v>
      </c>
      <c r="D11" s="65" t="s">
        <v>19</v>
      </c>
      <c r="E11" s="65" t="s">
        <v>81</v>
      </c>
      <c r="F11" s="81">
        <v>34</v>
      </c>
      <c r="G11" s="37">
        <f t="shared" si="0"/>
        <v>20</v>
      </c>
      <c r="H11" s="39">
        <v>8.8000000000000007</v>
      </c>
      <c r="I11" s="30">
        <f t="shared" si="1"/>
        <v>35.555555555555557</v>
      </c>
      <c r="J11" s="29">
        <v>41.61</v>
      </c>
      <c r="K11" s="30">
        <f t="shared" si="2"/>
        <v>32.88632540254747</v>
      </c>
      <c r="L11" s="31">
        <f t="shared" si="3"/>
        <v>88.441880958103027</v>
      </c>
      <c r="M11" s="41">
        <f t="shared" si="4"/>
        <v>0.88441880958103025</v>
      </c>
      <c r="N11" s="17"/>
      <c r="O11" s="17"/>
      <c r="P11" s="17"/>
      <c r="Q11" s="17"/>
      <c r="R11" s="17"/>
      <c r="S11" s="17"/>
    </row>
    <row r="12" spans="1:19">
      <c r="A12" s="3">
        <v>6</v>
      </c>
      <c r="B12" s="60" t="s">
        <v>97</v>
      </c>
      <c r="C12" s="56">
        <v>39316</v>
      </c>
      <c r="D12" s="60" t="s">
        <v>66</v>
      </c>
      <c r="E12" s="60" t="s">
        <v>6</v>
      </c>
      <c r="F12" s="85">
        <v>32</v>
      </c>
      <c r="G12" s="37">
        <f t="shared" si="0"/>
        <v>18.823529411764707</v>
      </c>
      <c r="H12" s="48">
        <v>9.5</v>
      </c>
      <c r="I12" s="30">
        <f t="shared" si="1"/>
        <v>38.383838383838381</v>
      </c>
      <c r="J12" s="51">
        <v>45.18</v>
      </c>
      <c r="K12" s="30">
        <f t="shared" si="2"/>
        <v>30.287737937140331</v>
      </c>
      <c r="L12" s="31">
        <f t="shared" si="3"/>
        <v>87.495105732743426</v>
      </c>
      <c r="M12" s="41">
        <f t="shared" si="4"/>
        <v>0.87495105732743428</v>
      </c>
      <c r="N12" s="17"/>
      <c r="O12" s="17"/>
      <c r="P12" s="17"/>
      <c r="Q12" s="17"/>
      <c r="R12" s="17"/>
      <c r="S12" s="17"/>
    </row>
    <row r="13" spans="1:19">
      <c r="A13" s="3">
        <v>7</v>
      </c>
      <c r="B13" s="60" t="s">
        <v>110</v>
      </c>
      <c r="C13" s="56">
        <v>38892</v>
      </c>
      <c r="D13" s="62" t="s">
        <v>69</v>
      </c>
      <c r="E13" s="60" t="s">
        <v>8</v>
      </c>
      <c r="F13" s="85">
        <v>23</v>
      </c>
      <c r="G13" s="37">
        <f t="shared" si="0"/>
        <v>13.529411764705882</v>
      </c>
      <c r="H13" s="48">
        <v>9.5</v>
      </c>
      <c r="I13" s="30">
        <f t="shared" si="1"/>
        <v>38.383838383838381</v>
      </c>
      <c r="J13" s="52">
        <v>40.33</v>
      </c>
      <c r="K13" s="30">
        <f t="shared" si="2"/>
        <v>33.930076865856684</v>
      </c>
      <c r="L13" s="31">
        <f t="shared" si="3"/>
        <v>85.843327014400955</v>
      </c>
      <c r="M13" s="41">
        <f t="shared" si="4"/>
        <v>0.85843327014400961</v>
      </c>
      <c r="N13" s="17"/>
      <c r="O13" s="17"/>
      <c r="P13" s="17"/>
      <c r="Q13" s="17"/>
      <c r="R13" s="17"/>
      <c r="S13" s="17"/>
    </row>
    <row r="14" spans="1:19" ht="14.1" customHeight="1">
      <c r="A14" s="3">
        <v>8</v>
      </c>
      <c r="B14" s="62" t="s">
        <v>92</v>
      </c>
      <c r="C14" s="56">
        <v>38992</v>
      </c>
      <c r="D14" s="57" t="s">
        <v>21</v>
      </c>
      <c r="E14" s="57" t="s">
        <v>16</v>
      </c>
      <c r="F14" s="83">
        <v>26</v>
      </c>
      <c r="G14" s="37">
        <f t="shared" si="0"/>
        <v>15.294117647058824</v>
      </c>
      <c r="H14" s="48">
        <v>9.6999999999999993</v>
      </c>
      <c r="I14" s="30">
        <f t="shared" si="1"/>
        <v>39.19191919191919</v>
      </c>
      <c r="J14" s="49">
        <v>44.08</v>
      </c>
      <c r="K14" s="30">
        <f t="shared" si="2"/>
        <v>31.043557168784034</v>
      </c>
      <c r="L14" s="31">
        <f t="shared" si="3"/>
        <v>85.529594007762057</v>
      </c>
      <c r="M14" s="41">
        <f t="shared" si="4"/>
        <v>0.85529594007762055</v>
      </c>
      <c r="N14" s="17"/>
      <c r="O14" s="17"/>
      <c r="P14" s="17"/>
      <c r="Q14" s="17"/>
      <c r="R14" s="17"/>
      <c r="S14" s="17"/>
    </row>
    <row r="15" spans="1:19">
      <c r="A15" s="3">
        <v>9</v>
      </c>
      <c r="B15" s="60" t="s">
        <v>76</v>
      </c>
      <c r="C15" s="56">
        <v>39010</v>
      </c>
      <c r="D15" s="60" t="s">
        <v>46</v>
      </c>
      <c r="E15" s="60" t="s">
        <v>77</v>
      </c>
      <c r="F15" s="80">
        <v>22</v>
      </c>
      <c r="G15" s="37">
        <f t="shared" si="0"/>
        <v>12.941176470588236</v>
      </c>
      <c r="H15" s="38">
        <v>9.8000000000000007</v>
      </c>
      <c r="I15" s="30">
        <f t="shared" si="1"/>
        <v>39.595959595959592</v>
      </c>
      <c r="J15" s="29">
        <v>42.85</v>
      </c>
      <c r="K15" s="30">
        <f t="shared" si="2"/>
        <v>31.934655775962661</v>
      </c>
      <c r="L15" s="31">
        <f t="shared" si="3"/>
        <v>84.471791842510498</v>
      </c>
      <c r="M15" s="41">
        <f t="shared" si="4"/>
        <v>0.84471791842510502</v>
      </c>
      <c r="N15" s="16"/>
      <c r="O15" s="16"/>
      <c r="P15" s="16"/>
      <c r="Q15" s="16"/>
      <c r="R15" s="16"/>
      <c r="S15" s="16"/>
    </row>
    <row r="16" spans="1:19" s="11" customFormat="1" ht="14.1" customHeight="1">
      <c r="A16" s="3">
        <v>10</v>
      </c>
      <c r="B16" s="65" t="s">
        <v>80</v>
      </c>
      <c r="C16" s="56">
        <v>39097</v>
      </c>
      <c r="D16" s="65" t="s">
        <v>19</v>
      </c>
      <c r="E16" s="65" t="s">
        <v>81</v>
      </c>
      <c r="F16" s="79">
        <v>25</v>
      </c>
      <c r="G16" s="37">
        <f t="shared" si="0"/>
        <v>14.705882352941176</v>
      </c>
      <c r="H16" s="39">
        <v>9.4</v>
      </c>
      <c r="I16" s="30">
        <f t="shared" si="1"/>
        <v>37.979797979797979</v>
      </c>
      <c r="J16" s="29">
        <v>43.52</v>
      </c>
      <c r="K16" s="30">
        <f t="shared" si="2"/>
        <v>31.443014705882351</v>
      </c>
      <c r="L16" s="31">
        <f t="shared" si="3"/>
        <v>84.128695038621501</v>
      </c>
      <c r="M16" s="41">
        <f t="shared" si="4"/>
        <v>0.84128695038621504</v>
      </c>
      <c r="N16" s="17"/>
      <c r="O16" s="17"/>
      <c r="P16" s="17"/>
      <c r="Q16" s="17"/>
      <c r="R16" s="17"/>
      <c r="S16" s="17"/>
    </row>
    <row r="17" spans="1:19" s="11" customFormat="1" ht="14.1" customHeight="1">
      <c r="A17" s="3">
        <v>11</v>
      </c>
      <c r="B17" s="60" t="s">
        <v>89</v>
      </c>
      <c r="C17" s="56">
        <v>38842</v>
      </c>
      <c r="D17" s="60" t="s">
        <v>22</v>
      </c>
      <c r="E17" s="60" t="s">
        <v>18</v>
      </c>
      <c r="F17" s="79">
        <v>28</v>
      </c>
      <c r="G17" s="37">
        <f t="shared" si="0"/>
        <v>16.470588235294116</v>
      </c>
      <c r="H17" s="39">
        <v>8</v>
      </c>
      <c r="I17" s="30">
        <f t="shared" si="1"/>
        <v>32.323232323232325</v>
      </c>
      <c r="J17" s="34">
        <v>39.25</v>
      </c>
      <c r="K17" s="30">
        <f t="shared" si="2"/>
        <v>34.863694267515925</v>
      </c>
      <c r="L17" s="31">
        <f t="shared" si="3"/>
        <v>83.657514826042359</v>
      </c>
      <c r="M17" s="41">
        <f t="shared" si="4"/>
        <v>0.83657514826042356</v>
      </c>
      <c r="N17" s="17"/>
      <c r="O17" s="17"/>
      <c r="P17" s="17"/>
      <c r="Q17" s="17"/>
      <c r="R17" s="17"/>
      <c r="S17" s="17"/>
    </row>
    <row r="18" spans="1:19" s="11" customFormat="1" ht="14.1" customHeight="1">
      <c r="A18" s="3">
        <v>12</v>
      </c>
      <c r="B18" s="60" t="s">
        <v>104</v>
      </c>
      <c r="C18" s="56">
        <v>39058</v>
      </c>
      <c r="D18" s="60" t="s">
        <v>105</v>
      </c>
      <c r="E18" s="60" t="s">
        <v>99</v>
      </c>
      <c r="F18" s="86">
        <v>34</v>
      </c>
      <c r="G18" s="37">
        <f t="shared" si="0"/>
        <v>20</v>
      </c>
      <c r="H18" s="48">
        <v>9.9</v>
      </c>
      <c r="I18" s="30">
        <f t="shared" si="1"/>
        <v>40</v>
      </c>
      <c r="J18" s="50">
        <v>56.61</v>
      </c>
      <c r="K18" s="30">
        <f t="shared" si="2"/>
        <v>24.17240770181947</v>
      </c>
      <c r="L18" s="31">
        <f t="shared" si="3"/>
        <v>84.172407701819466</v>
      </c>
      <c r="M18" s="41">
        <f t="shared" si="4"/>
        <v>0.84172407701819463</v>
      </c>
      <c r="N18" s="16"/>
      <c r="O18" s="16"/>
      <c r="P18" s="16"/>
      <c r="Q18" s="16"/>
      <c r="R18" s="16"/>
      <c r="S18" s="16"/>
    </row>
    <row r="19" spans="1:19">
      <c r="A19" s="3">
        <v>13</v>
      </c>
      <c r="B19" s="59" t="s">
        <v>100</v>
      </c>
      <c r="C19" s="58">
        <v>38977</v>
      </c>
      <c r="D19" s="59" t="s">
        <v>98</v>
      </c>
      <c r="E19" s="59" t="s">
        <v>101</v>
      </c>
      <c r="F19" s="85">
        <v>28</v>
      </c>
      <c r="G19" s="37">
        <f t="shared" si="0"/>
        <v>16.470588235294116</v>
      </c>
      <c r="H19" s="48">
        <v>9.1999999999999993</v>
      </c>
      <c r="I19" s="30">
        <f t="shared" si="1"/>
        <v>37.171717171717169</v>
      </c>
      <c r="J19" s="51">
        <v>47.07</v>
      </c>
      <c r="K19" s="30">
        <f t="shared" si="2"/>
        <v>29.071595496069687</v>
      </c>
      <c r="L19" s="31">
        <f t="shared" si="3"/>
        <v>82.713900903080969</v>
      </c>
      <c r="M19" s="41">
        <f t="shared" si="4"/>
        <v>0.82713900903080972</v>
      </c>
      <c r="N19" s="17"/>
      <c r="O19" s="17"/>
      <c r="P19" s="17"/>
      <c r="Q19" s="17"/>
      <c r="R19" s="17"/>
      <c r="S19" s="17"/>
    </row>
    <row r="20" spans="1:19">
      <c r="A20" s="3">
        <v>14</v>
      </c>
      <c r="B20" s="60" t="s">
        <v>108</v>
      </c>
      <c r="C20" s="56">
        <v>38992</v>
      </c>
      <c r="D20" s="62" t="s">
        <v>69</v>
      </c>
      <c r="E20" s="60" t="s">
        <v>8</v>
      </c>
      <c r="F20" s="86">
        <v>25</v>
      </c>
      <c r="G20" s="37">
        <f t="shared" si="0"/>
        <v>14.705882352941176</v>
      </c>
      <c r="H20" s="48">
        <v>9.6</v>
      </c>
      <c r="I20" s="30">
        <f t="shared" si="1"/>
        <v>38.787878787878789</v>
      </c>
      <c r="J20" s="50">
        <v>51.33</v>
      </c>
      <c r="K20" s="30">
        <f t="shared" si="2"/>
        <v>26.658873952854083</v>
      </c>
      <c r="L20" s="31">
        <f t="shared" si="3"/>
        <v>80.15263509367405</v>
      </c>
      <c r="M20" s="41">
        <f t="shared" si="4"/>
        <v>0.80152635093674052</v>
      </c>
      <c r="N20" s="16"/>
      <c r="O20" s="16"/>
      <c r="P20" s="16"/>
      <c r="Q20" s="16"/>
      <c r="R20" s="16"/>
      <c r="S20" s="16"/>
    </row>
    <row r="21" spans="1:19">
      <c r="A21" s="3">
        <v>15</v>
      </c>
      <c r="B21" s="60" t="s">
        <v>94</v>
      </c>
      <c r="C21" s="56">
        <v>39089</v>
      </c>
      <c r="D21" s="60" t="s">
        <v>60</v>
      </c>
      <c r="E21" s="60" t="s">
        <v>14</v>
      </c>
      <c r="F21" s="82">
        <v>22</v>
      </c>
      <c r="G21" s="37">
        <f t="shared" si="0"/>
        <v>12.941176470588236</v>
      </c>
      <c r="H21" s="50">
        <v>9</v>
      </c>
      <c r="I21" s="30">
        <f t="shared" si="1"/>
        <v>36.36363636363636</v>
      </c>
      <c r="J21" s="50">
        <v>45.23</v>
      </c>
      <c r="K21" s="30">
        <f t="shared" si="2"/>
        <v>30.254256024762331</v>
      </c>
      <c r="L21" s="31">
        <f t="shared" si="3"/>
        <v>79.559068858986919</v>
      </c>
      <c r="M21" s="41">
        <f t="shared" si="4"/>
        <v>0.79559068858986914</v>
      </c>
      <c r="N21" s="17"/>
      <c r="O21" s="17"/>
      <c r="P21" s="17"/>
      <c r="Q21" s="17"/>
      <c r="R21" s="17"/>
      <c r="S21" s="17"/>
    </row>
    <row r="22" spans="1:19" ht="15" customHeight="1">
      <c r="A22" s="3">
        <v>16</v>
      </c>
      <c r="B22" s="57" t="s">
        <v>73</v>
      </c>
      <c r="C22" s="55">
        <v>39046</v>
      </c>
      <c r="D22" s="57" t="s">
        <v>72</v>
      </c>
      <c r="E22" s="57" t="s">
        <v>9</v>
      </c>
      <c r="F22" s="79">
        <v>28</v>
      </c>
      <c r="G22" s="37">
        <f t="shared" si="0"/>
        <v>16.470588235294116</v>
      </c>
      <c r="H22" s="39">
        <v>9.4</v>
      </c>
      <c r="I22" s="30">
        <f t="shared" si="1"/>
        <v>37.979797979797979</v>
      </c>
      <c r="J22" s="29">
        <v>54.82</v>
      </c>
      <c r="K22" s="30">
        <f t="shared" si="2"/>
        <v>24.961692812842031</v>
      </c>
      <c r="L22" s="31">
        <f t="shared" si="3"/>
        <v>79.412079027934126</v>
      </c>
      <c r="M22" s="41">
        <f t="shared" si="4"/>
        <v>0.79412079027934124</v>
      </c>
      <c r="N22" s="17"/>
      <c r="O22" s="17"/>
      <c r="P22" s="17"/>
      <c r="Q22" s="17"/>
      <c r="R22" s="17"/>
      <c r="S22" s="17"/>
    </row>
    <row r="23" spans="1:19" ht="13.5" customHeight="1">
      <c r="A23" s="3">
        <v>17</v>
      </c>
      <c r="B23" s="60" t="s">
        <v>93</v>
      </c>
      <c r="C23" s="56">
        <v>39023</v>
      </c>
      <c r="D23" s="60" t="s">
        <v>60</v>
      </c>
      <c r="E23" s="60" t="s">
        <v>14</v>
      </c>
      <c r="F23" s="84">
        <v>22</v>
      </c>
      <c r="G23" s="37">
        <f t="shared" si="0"/>
        <v>12.941176470588236</v>
      </c>
      <c r="H23" s="50">
        <v>9.4</v>
      </c>
      <c r="I23" s="30">
        <f t="shared" si="1"/>
        <v>37.979797979797979</v>
      </c>
      <c r="J23" s="50">
        <v>50.93</v>
      </c>
      <c r="K23" s="30">
        <f t="shared" si="2"/>
        <v>26.868250539956804</v>
      </c>
      <c r="L23" s="31">
        <f t="shared" si="3"/>
        <v>77.789224990343016</v>
      </c>
      <c r="M23" s="41">
        <f t="shared" si="4"/>
        <v>0.7778922499034302</v>
      </c>
      <c r="N23" s="17"/>
      <c r="O23" s="17"/>
      <c r="P23" s="17"/>
      <c r="Q23" s="17"/>
      <c r="R23" s="17"/>
      <c r="S23" s="17"/>
    </row>
    <row r="24" spans="1:19" ht="12" customHeight="1">
      <c r="A24" s="3">
        <v>18</v>
      </c>
      <c r="B24" s="57" t="s">
        <v>83</v>
      </c>
      <c r="C24" s="56">
        <v>38966</v>
      </c>
      <c r="D24" s="65" t="s">
        <v>19</v>
      </c>
      <c r="E24" s="65" t="s">
        <v>48</v>
      </c>
      <c r="F24" s="79">
        <v>24</v>
      </c>
      <c r="G24" s="37">
        <f t="shared" si="0"/>
        <v>14.117647058823529</v>
      </c>
      <c r="H24" s="39">
        <v>7.8</v>
      </c>
      <c r="I24" s="30">
        <f t="shared" si="1"/>
        <v>31.515151515151516</v>
      </c>
      <c r="J24" s="34">
        <v>44.6</v>
      </c>
      <c r="K24" s="30">
        <f t="shared" si="2"/>
        <v>30.681614349775785</v>
      </c>
      <c r="L24" s="31">
        <f t="shared" si="3"/>
        <v>76.314412923750837</v>
      </c>
      <c r="M24" s="41">
        <f t="shared" si="4"/>
        <v>0.76314412923750841</v>
      </c>
      <c r="N24" s="17"/>
      <c r="O24" s="17"/>
    </row>
    <row r="25" spans="1:19" ht="11.25" customHeight="1">
      <c r="A25" s="3">
        <v>19</v>
      </c>
      <c r="B25" s="60" t="s">
        <v>90</v>
      </c>
      <c r="C25" s="56">
        <v>39049</v>
      </c>
      <c r="D25" s="60" t="s">
        <v>22</v>
      </c>
      <c r="E25" s="60" t="s">
        <v>18</v>
      </c>
      <c r="F25" s="79">
        <v>24</v>
      </c>
      <c r="G25" s="37">
        <f t="shared" si="0"/>
        <v>14.117647058823529</v>
      </c>
      <c r="H25" s="39">
        <v>9.1</v>
      </c>
      <c r="I25" s="30">
        <f t="shared" si="1"/>
        <v>36.767676767676768</v>
      </c>
      <c r="J25" s="34">
        <v>54.15</v>
      </c>
      <c r="K25" s="30">
        <f t="shared" si="2"/>
        <v>25.270544783010159</v>
      </c>
      <c r="L25" s="31">
        <f t="shared" si="3"/>
        <v>76.155868609510463</v>
      </c>
      <c r="M25" s="41">
        <f t="shared" si="4"/>
        <v>0.76155868609510469</v>
      </c>
      <c r="N25" s="17"/>
      <c r="O25" s="17"/>
    </row>
    <row r="26" spans="1:19">
      <c r="A26" s="3">
        <v>20</v>
      </c>
      <c r="B26" s="57" t="s">
        <v>79</v>
      </c>
      <c r="C26" s="55">
        <v>38897</v>
      </c>
      <c r="D26" s="65" t="s">
        <v>19</v>
      </c>
      <c r="E26" s="65" t="s">
        <v>48</v>
      </c>
      <c r="F26" s="79">
        <v>31</v>
      </c>
      <c r="G26" s="37">
        <f t="shared" si="0"/>
        <v>18.235294117647058</v>
      </c>
      <c r="H26" s="39">
        <v>7.8</v>
      </c>
      <c r="I26" s="30">
        <f t="shared" si="1"/>
        <v>31.515151515151516</v>
      </c>
      <c r="J26" s="34">
        <v>57.17</v>
      </c>
      <c r="K26" s="30">
        <f t="shared" si="2"/>
        <v>23.935630575476651</v>
      </c>
      <c r="L26" s="31">
        <f t="shared" si="3"/>
        <v>73.686076208275225</v>
      </c>
      <c r="M26" s="41">
        <f t="shared" si="4"/>
        <v>0.7368607620827522</v>
      </c>
      <c r="N26" s="17"/>
      <c r="O26" s="17"/>
    </row>
    <row r="27" spans="1:19">
      <c r="A27" s="3">
        <v>21</v>
      </c>
      <c r="B27" s="60" t="s">
        <v>96</v>
      </c>
      <c r="C27" s="56">
        <v>39135</v>
      </c>
      <c r="D27" s="60" t="s">
        <v>66</v>
      </c>
      <c r="E27" s="60" t="s">
        <v>7</v>
      </c>
      <c r="F27" s="85">
        <v>16</v>
      </c>
      <c r="G27" s="37">
        <f t="shared" si="0"/>
        <v>9.4117647058823533</v>
      </c>
      <c r="H27" s="50">
        <v>9.4</v>
      </c>
      <c r="I27" s="30">
        <f t="shared" si="1"/>
        <v>37.979797979797979</v>
      </c>
      <c r="J27" s="50">
        <v>54.09</v>
      </c>
      <c r="K27" s="30">
        <f t="shared" si="2"/>
        <v>25.29857644666297</v>
      </c>
      <c r="L27" s="31">
        <f t="shared" si="3"/>
        <v>72.690139132343305</v>
      </c>
      <c r="M27" s="41">
        <f t="shared" si="4"/>
        <v>0.72690139132343301</v>
      </c>
      <c r="N27" s="17"/>
      <c r="O27" s="17"/>
    </row>
    <row r="28" spans="1:19">
      <c r="A28" s="3">
        <v>22</v>
      </c>
      <c r="B28" s="62" t="s">
        <v>45</v>
      </c>
      <c r="C28" s="60"/>
      <c r="D28" s="60" t="s">
        <v>31</v>
      </c>
      <c r="E28" s="60" t="s">
        <v>44</v>
      </c>
      <c r="F28" s="79">
        <v>21</v>
      </c>
      <c r="G28" s="37">
        <f t="shared" si="0"/>
        <v>12.352941176470589</v>
      </c>
      <c r="H28" s="39">
        <v>8.6999999999999993</v>
      </c>
      <c r="I28" s="30">
        <f t="shared" si="1"/>
        <v>35.151515151515149</v>
      </c>
      <c r="J28" s="29">
        <v>55.77</v>
      </c>
      <c r="K28" s="30">
        <f t="shared" si="2"/>
        <v>24.536489151873766</v>
      </c>
      <c r="L28" s="31">
        <f t="shared" si="3"/>
        <v>72.040945479859502</v>
      </c>
      <c r="M28" s="41">
        <f t="shared" si="4"/>
        <v>0.72040945479859497</v>
      </c>
      <c r="N28" s="17"/>
      <c r="O28" s="17"/>
    </row>
    <row r="29" spans="1:19" ht="18" customHeight="1">
      <c r="A29" s="3">
        <v>23</v>
      </c>
      <c r="B29" s="57" t="s">
        <v>75</v>
      </c>
      <c r="C29" s="55">
        <v>38872</v>
      </c>
      <c r="D29" s="64" t="s">
        <v>72</v>
      </c>
      <c r="E29" s="64" t="s">
        <v>15</v>
      </c>
      <c r="F29" s="81">
        <v>23</v>
      </c>
      <c r="G29" s="37">
        <f t="shared" si="0"/>
        <v>13.529411764705882</v>
      </c>
      <c r="H29" s="39">
        <v>9.5</v>
      </c>
      <c r="I29" s="30">
        <f t="shared" si="1"/>
        <v>38.383838383838381</v>
      </c>
      <c r="J29" s="29">
        <v>68.25</v>
      </c>
      <c r="K29" s="30">
        <f t="shared" si="2"/>
        <v>20.04981684981685</v>
      </c>
      <c r="L29" s="31">
        <f t="shared" si="3"/>
        <v>71.963066998361114</v>
      </c>
      <c r="M29" s="41">
        <f t="shared" si="4"/>
        <v>0.71963066998361114</v>
      </c>
      <c r="N29" s="17"/>
      <c r="O29" s="17"/>
    </row>
    <row r="30" spans="1:19" ht="18.75" customHeight="1">
      <c r="A30" s="3">
        <v>24</v>
      </c>
      <c r="B30" s="57" t="s">
        <v>74</v>
      </c>
      <c r="C30" s="55">
        <v>38978</v>
      </c>
      <c r="D30" s="57" t="s">
        <v>72</v>
      </c>
      <c r="E30" s="57" t="s">
        <v>9</v>
      </c>
      <c r="F30" s="80">
        <v>22</v>
      </c>
      <c r="G30" s="37">
        <f t="shared" si="0"/>
        <v>12.941176470588236</v>
      </c>
      <c r="H30" s="38">
        <v>7.3</v>
      </c>
      <c r="I30" s="30">
        <f t="shared" si="1"/>
        <v>29.494949494949495</v>
      </c>
      <c r="J30" s="29">
        <v>49.9</v>
      </c>
      <c r="K30" s="30">
        <f t="shared" si="2"/>
        <v>27.422845691382769</v>
      </c>
      <c r="L30" s="31">
        <f t="shared" si="3"/>
        <v>69.858971656920488</v>
      </c>
      <c r="M30" s="41">
        <f t="shared" si="4"/>
        <v>0.69858971656920488</v>
      </c>
      <c r="N30" s="17"/>
      <c r="O30" s="17"/>
    </row>
    <row r="31" spans="1:19">
      <c r="A31" s="3">
        <v>25</v>
      </c>
      <c r="B31" s="60" t="s">
        <v>102</v>
      </c>
      <c r="C31" s="56">
        <v>39026</v>
      </c>
      <c r="D31" s="60" t="s">
        <v>103</v>
      </c>
      <c r="E31" s="60" t="s">
        <v>13</v>
      </c>
      <c r="F31" s="85">
        <v>17</v>
      </c>
      <c r="G31" s="37">
        <f t="shared" si="0"/>
        <v>10</v>
      </c>
      <c r="H31" s="48">
        <v>8.3000000000000007</v>
      </c>
      <c r="I31" s="30">
        <f t="shared" si="1"/>
        <v>33.535353535353536</v>
      </c>
      <c r="J31" s="51">
        <v>54.04</v>
      </c>
      <c r="K31" s="30">
        <f t="shared" si="2"/>
        <v>25.321983715766102</v>
      </c>
      <c r="L31" s="31">
        <f t="shared" si="3"/>
        <v>68.857337251119645</v>
      </c>
      <c r="M31" s="41">
        <f t="shared" si="4"/>
        <v>0.68857337251119644</v>
      </c>
      <c r="N31" s="17"/>
      <c r="O31" s="17"/>
    </row>
    <row r="32" spans="1:19">
      <c r="A32" s="3">
        <v>26</v>
      </c>
      <c r="B32" s="62" t="s">
        <v>91</v>
      </c>
      <c r="C32" s="56">
        <v>39022</v>
      </c>
      <c r="D32" s="57" t="s">
        <v>21</v>
      </c>
      <c r="E32" s="57" t="s">
        <v>16</v>
      </c>
      <c r="F32" s="82">
        <v>22</v>
      </c>
      <c r="G32" s="37">
        <f t="shared" si="0"/>
        <v>12.941176470588236</v>
      </c>
      <c r="H32" s="18">
        <v>6.4</v>
      </c>
      <c r="I32" s="30">
        <f t="shared" si="1"/>
        <v>25.858585858585858</v>
      </c>
      <c r="J32" s="18">
        <v>52.35</v>
      </c>
      <c r="K32" s="30">
        <f t="shared" si="2"/>
        <v>26.139446036294174</v>
      </c>
      <c r="L32" s="31">
        <f t="shared" si="3"/>
        <v>64.939208365468261</v>
      </c>
      <c r="M32" s="41">
        <f t="shared" si="4"/>
        <v>0.64939208365468259</v>
      </c>
      <c r="N32" s="17"/>
      <c r="O32" s="17"/>
    </row>
    <row r="33" spans="1:15">
      <c r="A33" s="3">
        <v>27</v>
      </c>
      <c r="B33" s="62" t="s">
        <v>43</v>
      </c>
      <c r="C33" s="60"/>
      <c r="D33" s="60" t="s">
        <v>31</v>
      </c>
      <c r="E33" s="60" t="s">
        <v>44</v>
      </c>
      <c r="F33" s="85">
        <v>19</v>
      </c>
      <c r="G33" s="37">
        <f t="shared" si="0"/>
        <v>11.176470588235293</v>
      </c>
      <c r="H33" s="48">
        <v>4.5999999999999996</v>
      </c>
      <c r="I33" s="30">
        <f t="shared" si="1"/>
        <v>18.585858585858585</v>
      </c>
      <c r="J33" s="52">
        <v>50.06</v>
      </c>
      <c r="K33" s="30">
        <f t="shared" si="2"/>
        <v>27.335197762684778</v>
      </c>
      <c r="L33" s="31">
        <f t="shared" si="3"/>
        <v>57.097526936778657</v>
      </c>
      <c r="M33" s="41">
        <f t="shared" si="4"/>
        <v>0.57097526936778653</v>
      </c>
      <c r="N33" s="17"/>
      <c r="O33" s="17"/>
    </row>
    <row r="34" spans="1:15">
      <c r="A34" s="3">
        <v>28</v>
      </c>
      <c r="B34" s="60" t="s">
        <v>86</v>
      </c>
      <c r="C34" s="56">
        <v>39046</v>
      </c>
      <c r="D34" s="60" t="s">
        <v>51</v>
      </c>
      <c r="E34" s="60" t="s">
        <v>87</v>
      </c>
      <c r="F34" s="79">
        <v>19</v>
      </c>
      <c r="G34" s="37">
        <f t="shared" si="0"/>
        <v>11.176470588235293</v>
      </c>
      <c r="H34" s="39">
        <v>5.2</v>
      </c>
      <c r="I34" s="30">
        <f t="shared" si="1"/>
        <v>21.01010101010101</v>
      </c>
      <c r="J34" s="33">
        <v>54.8</v>
      </c>
      <c r="K34" s="30">
        <f t="shared" si="2"/>
        <v>24.970802919708031</v>
      </c>
      <c r="L34" s="31">
        <f t="shared" si="3"/>
        <v>57.157374518044335</v>
      </c>
      <c r="M34" s="41">
        <f t="shared" si="4"/>
        <v>0.57157374518044335</v>
      </c>
      <c r="N34" s="17"/>
      <c r="O34" s="17"/>
    </row>
    <row r="35" spans="1:15">
      <c r="A35" s="3">
        <v>29</v>
      </c>
      <c r="B35" s="59" t="s">
        <v>84</v>
      </c>
      <c r="C35" s="58">
        <v>39057</v>
      </c>
      <c r="D35" s="59" t="s">
        <v>32</v>
      </c>
      <c r="E35" s="59" t="s">
        <v>85</v>
      </c>
      <c r="F35" s="81">
        <v>18</v>
      </c>
      <c r="G35" s="37">
        <f t="shared" si="0"/>
        <v>10.588235294117647</v>
      </c>
      <c r="H35" s="39">
        <v>5.9</v>
      </c>
      <c r="I35" s="30">
        <f t="shared" si="1"/>
        <v>23.838383838383837</v>
      </c>
      <c r="J35" s="29">
        <v>59.76</v>
      </c>
      <c r="K35" s="30">
        <f t="shared" si="2"/>
        <v>22.898259705488623</v>
      </c>
      <c r="L35" s="31">
        <f t="shared" si="3"/>
        <v>57.324878837990113</v>
      </c>
      <c r="M35" s="41">
        <f t="shared" si="4"/>
        <v>0.57324878837990112</v>
      </c>
      <c r="N35" s="17"/>
      <c r="O35" s="17"/>
    </row>
    <row r="36" spans="1:15">
      <c r="A36" s="3">
        <v>30</v>
      </c>
      <c r="B36" s="65" t="s">
        <v>78</v>
      </c>
      <c r="C36" s="56">
        <v>39003</v>
      </c>
      <c r="D36" s="65" t="s">
        <v>19</v>
      </c>
      <c r="E36" s="65" t="s">
        <v>48</v>
      </c>
      <c r="F36" s="79">
        <v>14</v>
      </c>
      <c r="G36" s="37">
        <f t="shared" si="0"/>
        <v>8.235294117647058</v>
      </c>
      <c r="H36" s="39">
        <v>3.6</v>
      </c>
      <c r="I36" s="30">
        <f t="shared" si="1"/>
        <v>14.545454545454545</v>
      </c>
      <c r="J36" s="29">
        <v>45.75</v>
      </c>
      <c r="K36" s="30">
        <f t="shared" si="2"/>
        <v>29.910382513661204</v>
      </c>
      <c r="L36" s="31">
        <f t="shared" si="3"/>
        <v>52.691131176762809</v>
      </c>
      <c r="M36" s="41">
        <f t="shared" si="4"/>
        <v>0.52691131176762807</v>
      </c>
      <c r="N36" s="17"/>
      <c r="O36" s="17"/>
    </row>
    <row r="37" spans="1:15">
      <c r="D37" s="66"/>
      <c r="E37" s="66"/>
      <c r="F37" s="25"/>
      <c r="G37" s="24"/>
      <c r="H37" s="23"/>
      <c r="I37" s="23"/>
      <c r="J37" s="27"/>
      <c r="K37" s="23"/>
      <c r="L37" s="90"/>
      <c r="M37" s="17"/>
      <c r="N37" s="17"/>
      <c r="O37" s="17"/>
    </row>
    <row r="38" spans="1:15">
      <c r="B38" s="88" t="s">
        <v>40</v>
      </c>
      <c r="C38" s="106" t="s">
        <v>113</v>
      </c>
      <c r="D38" s="106"/>
      <c r="E38" s="66"/>
      <c r="F38" s="26"/>
      <c r="G38" s="24"/>
      <c r="H38" s="23"/>
      <c r="I38" s="23"/>
      <c r="J38" s="22"/>
      <c r="K38" s="23"/>
      <c r="L38" s="90"/>
      <c r="M38" s="17"/>
      <c r="N38" s="17"/>
      <c r="O38" s="17"/>
    </row>
    <row r="39" spans="1:15">
      <c r="B39" s="89" t="s">
        <v>42</v>
      </c>
      <c r="C39" s="107" t="s">
        <v>114</v>
      </c>
      <c r="D39" s="107"/>
      <c r="E39" s="66"/>
      <c r="F39" s="28"/>
      <c r="G39" s="24"/>
      <c r="H39" s="23"/>
      <c r="I39" s="23"/>
      <c r="J39" s="22"/>
      <c r="K39" s="23"/>
      <c r="L39" s="17"/>
      <c r="M39" s="17"/>
      <c r="N39" s="17"/>
      <c r="O39" s="17"/>
    </row>
    <row r="40" spans="1:15">
      <c r="B40" s="89" t="s">
        <v>41</v>
      </c>
      <c r="C40" s="105" t="s">
        <v>115</v>
      </c>
      <c r="D40" s="105"/>
      <c r="E40" s="66"/>
      <c r="F40" s="28"/>
      <c r="G40" s="24"/>
      <c r="H40" s="23"/>
      <c r="I40" s="23"/>
      <c r="J40" s="22"/>
      <c r="K40" s="23"/>
      <c r="L40" s="17"/>
      <c r="M40" s="17"/>
      <c r="N40" s="17"/>
      <c r="O40" s="17"/>
    </row>
    <row r="41" spans="1:15">
      <c r="B41" s="89" t="s">
        <v>41</v>
      </c>
      <c r="C41" s="105" t="s">
        <v>116</v>
      </c>
      <c r="D41" s="105"/>
      <c r="E41" s="66"/>
      <c r="F41" s="22"/>
      <c r="G41" s="22"/>
      <c r="H41" s="22"/>
      <c r="I41" s="22"/>
      <c r="J41" s="22"/>
      <c r="K41" s="22"/>
      <c r="L41" s="17"/>
      <c r="M41" s="17"/>
      <c r="N41" s="17"/>
      <c r="O41" s="17"/>
    </row>
    <row r="42" spans="1:15">
      <c r="B42" s="89" t="s">
        <v>41</v>
      </c>
      <c r="C42" s="105" t="s">
        <v>120</v>
      </c>
      <c r="D42" s="105"/>
      <c r="E42" s="66"/>
      <c r="F42" s="17"/>
      <c r="G42" s="17"/>
      <c r="H42" s="17"/>
      <c r="I42" s="17"/>
      <c r="J42" s="17"/>
      <c r="K42" s="17"/>
      <c r="L42" s="17"/>
      <c r="M42" s="17"/>
      <c r="N42" s="17"/>
      <c r="O42" s="17"/>
    </row>
    <row r="43" spans="1:15">
      <c r="B43" s="89" t="s">
        <v>41</v>
      </c>
      <c r="C43" s="105" t="s">
        <v>121</v>
      </c>
      <c r="D43" s="105"/>
      <c r="E43" s="66"/>
      <c r="F43" s="17"/>
      <c r="G43" s="17"/>
      <c r="H43" s="17"/>
      <c r="I43" s="17"/>
      <c r="J43" s="17"/>
      <c r="K43" s="17"/>
      <c r="L43" s="17"/>
      <c r="M43" s="17"/>
      <c r="N43" s="17"/>
      <c r="O43" s="17"/>
    </row>
    <row r="44" spans="1:15">
      <c r="B44" s="89" t="s">
        <v>41</v>
      </c>
      <c r="C44" s="105" t="s">
        <v>122</v>
      </c>
      <c r="D44" s="105"/>
      <c r="E44" s="66"/>
      <c r="F44" s="17"/>
      <c r="G44" s="17"/>
      <c r="H44" s="17"/>
      <c r="I44" s="17"/>
      <c r="J44" s="17"/>
      <c r="K44" s="17"/>
      <c r="L44" s="17"/>
      <c r="M44" s="17"/>
      <c r="N44" s="17"/>
      <c r="O44" s="17"/>
    </row>
    <row r="45" spans="1:15">
      <c r="B45" s="89" t="s">
        <v>41</v>
      </c>
      <c r="C45" s="105" t="s">
        <v>123</v>
      </c>
      <c r="D45" s="105"/>
    </row>
    <row r="46" spans="1:15">
      <c r="B46" s="89" t="s">
        <v>41</v>
      </c>
      <c r="C46" s="105" t="s">
        <v>124</v>
      </c>
      <c r="D46" s="105"/>
    </row>
    <row r="47" spans="1:15">
      <c r="B47" s="89" t="s">
        <v>41</v>
      </c>
      <c r="C47" s="105" t="s">
        <v>125</v>
      </c>
      <c r="D47" s="105"/>
    </row>
  </sheetData>
  <autoFilter ref="B5:M36">
    <filterColumn colId="4" showButton="0"/>
    <filterColumn colId="6" showButton="0"/>
    <filterColumn colId="8" showButton="0"/>
    <sortState ref="B8:M36">
      <sortCondition descending="1" ref="L5:L36"/>
    </sortState>
  </autoFilter>
  <sortState ref="B8:M24">
    <sortCondition descending="1" ref="M8:M24"/>
  </sortState>
  <mergeCells count="26">
    <mergeCell ref="R5:S5"/>
    <mergeCell ref="A1:H1"/>
    <mergeCell ref="A2:H2"/>
    <mergeCell ref="A3:H3"/>
    <mergeCell ref="A5:A6"/>
    <mergeCell ref="B5:B6"/>
    <mergeCell ref="C5:C6"/>
    <mergeCell ref="D5:D6"/>
    <mergeCell ref="E5:E6"/>
    <mergeCell ref="F5:G5"/>
    <mergeCell ref="J5:K5"/>
    <mergeCell ref="L5:L6"/>
    <mergeCell ref="M5:M6"/>
    <mergeCell ref="N5:O5"/>
    <mergeCell ref="P5:Q5"/>
    <mergeCell ref="H5:I5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</mergeCells>
  <phoneticPr fontId="2" type="noConversion"/>
  <pageMargins left="0.35" right="0.23" top="0.33" bottom="0.32" header="0.2" footer="0.2"/>
  <pageSetup paperSize="9" scale="85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7 девочки</vt:lpstr>
      <vt:lpstr>8 девочки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2020-12-09T12:25:38Z</cp:lastPrinted>
  <dcterms:created xsi:type="dcterms:W3CDTF">2011-09-15T07:41:43Z</dcterms:created>
  <dcterms:modified xsi:type="dcterms:W3CDTF">2020-12-09T12:37:29Z</dcterms:modified>
</cp:coreProperties>
</file>